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06B89CE5-362E-47E2-BD8A-5B90BCB3B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 Assessed Value" sheetId="2" r:id="rId1"/>
  </sheets>
  <definedNames>
    <definedName name="BPP">#REF!</definedName>
    <definedName name="DATA">#REF!</definedName>
    <definedName name="EXC">#REF!</definedName>
    <definedName name="ID">#REF!</definedName>
    <definedName name="MFH">#REF!</definedName>
    <definedName name="_xlnm.Print_Titles" localSheetId="0">'44 Assessed Value'!$1:$1</definedName>
    <definedName name="REAL">#REF!</definedName>
    <definedName name="UTI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2" l="1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95" i="2"/>
  <c r="H95" i="2" s="1"/>
  <c r="F38" i="2"/>
  <c r="F81" i="2"/>
  <c r="F40" i="2"/>
  <c r="F41" i="2"/>
  <c r="F42" i="2"/>
  <c r="F43" i="2"/>
  <c r="F44" i="2"/>
  <c r="F45" i="2"/>
  <c r="F46" i="2"/>
  <c r="F47" i="2"/>
  <c r="F48" i="2"/>
  <c r="F49" i="2"/>
  <c r="F50" i="2"/>
  <c r="F51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10" i="2"/>
  <c r="F89" i="2"/>
  <c r="H89" i="2" s="1"/>
  <c r="F92" i="2"/>
  <c r="F93" i="2"/>
  <c r="F91" i="2"/>
  <c r="F85" i="2"/>
  <c r="F86" i="2"/>
  <c r="F87" i="2"/>
  <c r="F84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2" i="2"/>
  <c r="F65" i="2"/>
  <c r="F63" i="2"/>
  <c r="H63" i="2" s="1"/>
  <c r="F54" i="2"/>
  <c r="F55" i="2"/>
  <c r="F56" i="2"/>
  <c r="F57" i="2"/>
  <c r="F58" i="2"/>
  <c r="F59" i="2"/>
  <c r="F60" i="2"/>
  <c r="F61" i="2"/>
  <c r="F53" i="2"/>
  <c r="F35" i="2"/>
  <c r="F36" i="2"/>
  <c r="F37" i="2"/>
  <c r="F34" i="2"/>
  <c r="F31" i="2"/>
  <c r="F32" i="2"/>
  <c r="F30" i="2"/>
  <c r="F4" i="2"/>
  <c r="F5" i="2"/>
  <c r="F6" i="2"/>
  <c r="F7" i="2"/>
  <c r="F8" i="2"/>
  <c r="F3" i="2"/>
  <c r="H20" i="2" l="1"/>
  <c r="H87" i="2" l="1"/>
  <c r="H78" i="2" l="1"/>
  <c r="H77" i="2"/>
  <c r="H53" i="2"/>
  <c r="H84" i="2" l="1"/>
  <c r="H65" i="2"/>
  <c r="H57" i="2" l="1"/>
  <c r="H7" i="2"/>
  <c r="H98" i="2" l="1"/>
  <c r="H99" i="2"/>
  <c r="H100" i="2"/>
  <c r="H101" i="2"/>
  <c r="H10" i="2" l="1"/>
  <c r="H11" i="2"/>
  <c r="H12" i="2"/>
  <c r="H13" i="2"/>
  <c r="H14" i="2"/>
  <c r="H15" i="2"/>
  <c r="H16" i="2"/>
  <c r="H17" i="2"/>
  <c r="H18" i="2"/>
  <c r="H19" i="2"/>
  <c r="H21" i="2"/>
  <c r="H22" i="2"/>
  <c r="H23" i="2"/>
  <c r="H24" i="2"/>
  <c r="H25" i="2"/>
  <c r="H26" i="2"/>
  <c r="H27" i="2"/>
  <c r="H28" i="2"/>
  <c r="H35" i="2" l="1"/>
  <c r="H43" i="2"/>
  <c r="H44" i="2"/>
  <c r="H45" i="2"/>
  <c r="H47" i="2"/>
  <c r="H48" i="2"/>
  <c r="H49" i="2"/>
  <c r="H50" i="2"/>
  <c r="H56" i="2"/>
  <c r="H67" i="2"/>
  <c r="H71" i="2"/>
  <c r="H75" i="2"/>
  <c r="H79" i="2"/>
  <c r="H103" i="2"/>
  <c r="H104" i="2"/>
  <c r="H107" i="2"/>
  <c r="H108" i="2"/>
  <c r="H34" i="2"/>
  <c r="H58" i="2"/>
  <c r="H61" i="2"/>
  <c r="H69" i="2"/>
  <c r="H73" i="2"/>
  <c r="H81" i="2"/>
  <c r="H92" i="2"/>
  <c r="H51" i="2"/>
  <c r="H38" i="2"/>
  <c r="H32" i="2"/>
  <c r="H4" i="2"/>
  <c r="H54" i="2"/>
  <c r="H55" i="2"/>
  <c r="H59" i="2"/>
  <c r="H60" i="2"/>
  <c r="H68" i="2"/>
  <c r="H70" i="2"/>
  <c r="H72" i="2"/>
  <c r="H74" i="2"/>
  <c r="H76" i="2"/>
  <c r="H80" i="2"/>
  <c r="H82" i="2"/>
  <c r="H86" i="2"/>
  <c r="H97" i="2"/>
  <c r="H102" i="2"/>
  <c r="H105" i="2"/>
  <c r="H106" i="2"/>
  <c r="H109" i="2"/>
  <c r="H110" i="2"/>
  <c r="H41" i="2"/>
  <c r="H42" i="2"/>
  <c r="H46" i="2"/>
  <c r="H37" i="2"/>
  <c r="H8" i="2"/>
  <c r="H31" i="2" l="1"/>
  <c r="H36" i="2"/>
  <c r="H66" i="2"/>
  <c r="H93" i="2"/>
  <c r="H30" i="2"/>
  <c r="H96" i="2"/>
  <c r="H91" i="2"/>
  <c r="H85" i="2"/>
  <c r="H40" i="2"/>
  <c r="H5" i="2"/>
  <c r="H6" i="2"/>
  <c r="H3" i="2"/>
</calcChain>
</file>

<file path=xl/sharedStrings.xml><?xml version="1.0" encoding="utf-8"?>
<sst xmlns="http://schemas.openxmlformats.org/spreadsheetml/2006/main" count="117" uniqueCount="117">
  <si>
    <t>DISTRICTS</t>
  </si>
  <si>
    <t>Real Prop</t>
  </si>
  <si>
    <t>Manuf'd Structure</t>
  </si>
  <si>
    <t>Personal Prop</t>
  </si>
  <si>
    <t>Public Utility</t>
  </si>
  <si>
    <t>Total Assessed</t>
  </si>
  <si>
    <t>Urban Renewal Excess</t>
  </si>
  <si>
    <t>Value to Compute Tax Rate</t>
  </si>
  <si>
    <t>COUNTY:</t>
  </si>
  <si>
    <t>CITIES:</t>
  </si>
  <si>
    <t>Canby</t>
  </si>
  <si>
    <t>Estacada</t>
  </si>
  <si>
    <t>Oregon City</t>
  </si>
  <si>
    <t>Portland</t>
  </si>
  <si>
    <t>COMMUNITY COLLEGES:</t>
  </si>
  <si>
    <t>EDUCATION SERVICE:</t>
  </si>
  <si>
    <t>FIRE DISTRICTS:</t>
  </si>
  <si>
    <t>MISC DISTRICTS:</t>
  </si>
  <si>
    <t>Cemetery</t>
  </si>
  <si>
    <t>Park Lake Grove</t>
  </si>
  <si>
    <t>Park North Clackamas</t>
  </si>
  <si>
    <t>Port of Portland</t>
  </si>
  <si>
    <t>Soils &amp; Conservation</t>
  </si>
  <si>
    <t>SANITARY DISTRICTS:</t>
  </si>
  <si>
    <t>Government Camp</t>
  </si>
  <si>
    <t>SCHOOL DISTRICTS:</t>
  </si>
  <si>
    <t>Centennial</t>
  </si>
  <si>
    <t>Colton</t>
  </si>
  <si>
    <t xml:space="preserve">Gladstone </t>
  </si>
  <si>
    <t>Gresham Barlow</t>
  </si>
  <si>
    <t>Lake Oswego</t>
  </si>
  <si>
    <t>Molalla River</t>
  </si>
  <si>
    <t>Newberg</t>
  </si>
  <si>
    <t>North Clackamas</t>
  </si>
  <si>
    <t>Oregon Trail</t>
  </si>
  <si>
    <t>Riverdale</t>
  </si>
  <si>
    <t>Sherwood</t>
  </si>
  <si>
    <t>Silver Falls</t>
  </si>
  <si>
    <t>Tigard/Tualatin</t>
  </si>
  <si>
    <t>West Linn/Wilsonville</t>
  </si>
  <si>
    <t>SERVICE DISTRICTS:</t>
  </si>
  <si>
    <t>Metro Service 2</t>
  </si>
  <si>
    <t>Dunthorpe Riverdale 5</t>
  </si>
  <si>
    <t>WATER CONTROL:</t>
  </si>
  <si>
    <t>Clackamas Bend 3</t>
  </si>
  <si>
    <t>Clackamas River 4</t>
  </si>
  <si>
    <t>L. Clackamas River 6</t>
  </si>
  <si>
    <t>WATER DISTRICTS:</t>
  </si>
  <si>
    <t>Alder Creek Barlow 29</t>
  </si>
  <si>
    <t>Boring 24</t>
  </si>
  <si>
    <t>Clackamas River 2</t>
  </si>
  <si>
    <t>Colton 11</t>
  </si>
  <si>
    <t>Country Club 30</t>
  </si>
  <si>
    <t>Lake Grove 15</t>
  </si>
  <si>
    <t>Mossy Brae 12</t>
  </si>
  <si>
    <t>Mulino 23</t>
  </si>
  <si>
    <t>Palatine Hill 26</t>
  </si>
  <si>
    <t>Pleasant Home 27</t>
  </si>
  <si>
    <t>Rivergrove 14</t>
  </si>
  <si>
    <t>Riverside 32</t>
  </si>
  <si>
    <t>Sleepy Hollow 28</t>
  </si>
  <si>
    <t>Southwood Park 21</t>
  </si>
  <si>
    <t>Sunrise Water Authority 3</t>
  </si>
  <si>
    <t>Wildwood Annex 31</t>
  </si>
  <si>
    <t>County Extension and 4-H</t>
  </si>
  <si>
    <t>Tigard/Tualatin Aquatic District</t>
  </si>
  <si>
    <t>Government Camp Road Dist</t>
  </si>
  <si>
    <t>Molalla Aquatic District</t>
  </si>
  <si>
    <t>Vector Control</t>
  </si>
  <si>
    <t>Oak Lodge Water Service Dsitrict</t>
  </si>
  <si>
    <t>TRANSPORTATION:</t>
  </si>
  <si>
    <t>Trans TriMet</t>
  </si>
  <si>
    <t xml:space="preserve">ESD Clackamas                                     </t>
  </si>
  <si>
    <t xml:space="preserve">ESD Jefferson                                     </t>
  </si>
  <si>
    <t xml:space="preserve">ESD Multnomah                                     </t>
  </si>
  <si>
    <t xml:space="preserve">ESD Nw Regional                                   </t>
  </si>
  <si>
    <t xml:space="preserve">ESD Willamette                                    </t>
  </si>
  <si>
    <t xml:space="preserve">City Molalla                                      </t>
  </si>
  <si>
    <t xml:space="preserve">City Oregon City                                  </t>
  </si>
  <si>
    <t xml:space="preserve">City Portland                                     </t>
  </si>
  <si>
    <t xml:space="preserve">City Rivergrove                                   </t>
  </si>
  <si>
    <t xml:space="preserve">City Sandy                                        </t>
  </si>
  <si>
    <t xml:space="preserve">City Tualatin                                     </t>
  </si>
  <si>
    <t xml:space="preserve">City West Linn                                    </t>
  </si>
  <si>
    <t xml:space="preserve">City Wilsonville                                  </t>
  </si>
  <si>
    <t xml:space="preserve">Com Coll Clack                                    </t>
  </si>
  <si>
    <t xml:space="preserve">Com Coll Mt Hood                                  </t>
  </si>
  <si>
    <t xml:space="preserve">Com Coll Portland                                 </t>
  </si>
  <si>
    <t xml:space="preserve">County Clackamas C                                </t>
  </si>
  <si>
    <t xml:space="preserve">County Clackamas R                                </t>
  </si>
  <si>
    <t>County Emergency Radio Sys Bond</t>
  </si>
  <si>
    <t xml:space="preserve">County Law Enhanced                               </t>
  </si>
  <si>
    <t xml:space="preserve">County Library                                    </t>
  </si>
  <si>
    <t xml:space="preserve">County Public Sfty Loc Opt                  </t>
  </si>
  <si>
    <t xml:space="preserve">City Barlow                                       </t>
  </si>
  <si>
    <t xml:space="preserve">City Canby                                        </t>
  </si>
  <si>
    <t xml:space="preserve">City Estacada                                     </t>
  </si>
  <si>
    <t xml:space="preserve">City Gladstone                                    </t>
  </si>
  <si>
    <t xml:space="preserve">City Happy Valley                                 </t>
  </si>
  <si>
    <t xml:space="preserve">City Johnson                                      </t>
  </si>
  <si>
    <t xml:space="preserve">City Lk Oswego Bond                               </t>
  </si>
  <si>
    <t xml:space="preserve">City Lk Oswego Inside Sch                         </t>
  </si>
  <si>
    <t xml:space="preserve">City Lk Oswego Outside Sch                        </t>
  </si>
  <si>
    <t xml:space="preserve">City Milwaukie                                    </t>
  </si>
  <si>
    <t xml:space="preserve">City Milwaukie (Phase In)                          </t>
  </si>
  <si>
    <t xml:space="preserve">Aurora                                       </t>
  </si>
  <si>
    <t xml:space="preserve">Canby                                        </t>
  </si>
  <si>
    <t xml:space="preserve">Clack Co                                     </t>
  </si>
  <si>
    <t xml:space="preserve">Colton                                       </t>
  </si>
  <si>
    <t xml:space="preserve">Estacada                                     </t>
  </si>
  <si>
    <t xml:space="preserve">Hoodland                                     </t>
  </si>
  <si>
    <t xml:space="preserve">Lk Grove                                     </t>
  </si>
  <si>
    <t xml:space="preserve">Molalla                                      </t>
  </si>
  <si>
    <t xml:space="preserve">Monitor                                      </t>
  </si>
  <si>
    <t xml:space="preserve">Riverdale                                    </t>
  </si>
  <si>
    <t xml:space="preserve">Silverton                                    </t>
  </si>
  <si>
    <t xml:space="preserve">TVF&amp;R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</si>
</sst>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mbria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6">
    <xf numFmtId="0" fontId="0" fillId="0" borderId="0"/>
    <xf numFmtId="43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6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0" applyFont="1"/>
    <xf numFmtId="0" fontId="9" fillId="0" borderId="0" xfId="0" applyFont="1"/>
    <xf numFmtId="164" fontId="9" fillId="0" borderId="0" xfId="1" applyNumberFormat="1" applyFont="1" applyFill="1" applyBorder="1"/>
    <xf numFmtId="0" fontId="13" fillId="0" borderId="2" xfId="4" applyFont="1" applyBorder="1" applyAlignment="1">
      <alignment wrapText="1"/>
    </xf>
    <xf numFmtId="0" fontId="13" fillId="0" borderId="5" xfId="4" applyFont="1" applyBorder="1" applyAlignment="1">
      <alignment wrapText="1"/>
    </xf>
    <xf numFmtId="0" fontId="13" fillId="0" borderId="11" xfId="4" applyFont="1" applyBorder="1" applyAlignment="1">
      <alignment wrapText="1"/>
    </xf>
    <xf numFmtId="0" fontId="15" fillId="2" borderId="8" xfId="2" applyFont="1" applyFill="1" applyBorder="1" applyAlignment="1">
      <alignment horizontal="left" vertical="center" wrapText="1"/>
    </xf>
    <xf numFmtId="164" fontId="15" fillId="2" borderId="9" xfId="1" applyNumberFormat="1" applyFont="1" applyFill="1" applyBorder="1" applyAlignment="1">
      <alignment horizontal="center" vertical="center" wrapText="1"/>
    </xf>
    <xf numFmtId="164" fontId="14" fillId="2" borderId="9" xfId="1" applyNumberFormat="1" applyFont="1" applyFill="1" applyBorder="1"/>
    <xf numFmtId="164" fontId="15" fillId="2" borderId="10" xfId="1" applyNumberFormat="1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left" vertical="center" wrapText="1"/>
    </xf>
    <xf numFmtId="0" fontId="13" fillId="0" borderId="2" xfId="2" applyFont="1" applyBorder="1" applyAlignment="1">
      <alignment horizontal="left" wrapText="1"/>
    </xf>
    <xf numFmtId="0" fontId="13" fillId="0" borderId="5" xfId="2" applyFont="1" applyBorder="1" applyAlignment="1">
      <alignment horizontal="left" wrapText="1"/>
    </xf>
    <xf numFmtId="9" fontId="13" fillId="0" borderId="11" xfId="3" applyFont="1" applyFill="1" applyBorder="1" applyAlignment="1">
      <alignment horizontal="left" wrapText="1"/>
    </xf>
    <xf numFmtId="0" fontId="13" fillId="0" borderId="11" xfId="2" applyFont="1" applyBorder="1" applyAlignment="1">
      <alignment horizontal="left" wrapText="1"/>
    </xf>
    <xf numFmtId="3" fontId="11" fillId="0" borderId="12" xfId="0" applyNumberFormat="1" applyFont="1" applyBorder="1" applyAlignment="1">
      <alignment horizontal="right" vertical="center" shrinkToFit="1"/>
    </xf>
    <xf numFmtId="164" fontId="13" fillId="0" borderId="12" xfId="1" applyNumberFormat="1" applyFont="1" applyFill="1" applyBorder="1" applyAlignment="1">
      <alignment horizontal="right" vertical="center"/>
    </xf>
    <xf numFmtId="164" fontId="14" fillId="0" borderId="13" xfId="1" applyNumberFormat="1" applyFont="1" applyBorder="1" applyAlignment="1">
      <alignment horizontal="right" vertical="center"/>
    </xf>
    <xf numFmtId="164" fontId="12" fillId="0" borderId="3" xfId="85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 vertical="center" shrinkToFit="1"/>
    </xf>
    <xf numFmtId="164" fontId="14" fillId="0" borderId="4" xfId="1" applyNumberFormat="1" applyFont="1" applyBorder="1" applyAlignment="1">
      <alignment horizontal="right" vertical="center"/>
    </xf>
    <xf numFmtId="164" fontId="12" fillId="0" borderId="1" xfId="85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 vertical="center" shrinkToFit="1"/>
    </xf>
    <xf numFmtId="164" fontId="14" fillId="0" borderId="6" xfId="1" applyNumberFormat="1" applyFont="1" applyBorder="1" applyAlignment="1">
      <alignment horizontal="right" vertical="center"/>
    </xf>
    <xf numFmtId="164" fontId="12" fillId="0" borderId="12" xfId="85" applyNumberFormat="1" applyFont="1" applyBorder="1" applyAlignment="1">
      <alignment horizontal="right"/>
    </xf>
    <xf numFmtId="164" fontId="15" fillId="2" borderId="15" xfId="1" applyNumberFormat="1" applyFont="1" applyFill="1" applyBorder="1" applyAlignment="1">
      <alignment horizontal="right" vertical="center" wrapText="1"/>
    </xf>
    <xf numFmtId="164" fontId="14" fillId="2" borderId="15" xfId="1" applyNumberFormat="1" applyFont="1" applyFill="1" applyBorder="1" applyAlignment="1">
      <alignment horizontal="right"/>
    </xf>
    <xf numFmtId="164" fontId="15" fillId="2" borderId="16" xfId="1" applyNumberFormat="1" applyFont="1" applyFill="1" applyBorder="1" applyAlignment="1">
      <alignment horizontal="right" vertical="center" wrapText="1"/>
    </xf>
    <xf numFmtId="164" fontId="13" fillId="0" borderId="1" xfId="1" applyNumberFormat="1" applyFont="1" applyFill="1" applyBorder="1" applyAlignment="1">
      <alignment horizontal="right" vertical="center"/>
    </xf>
    <xf numFmtId="164" fontId="15" fillId="2" borderId="9" xfId="1" applyNumberFormat="1" applyFont="1" applyFill="1" applyBorder="1" applyAlignment="1">
      <alignment horizontal="right" vertical="center" wrapText="1"/>
    </xf>
    <xf numFmtId="164" fontId="14" fillId="2" borderId="9" xfId="1" applyNumberFormat="1" applyFont="1" applyFill="1" applyBorder="1" applyAlignment="1">
      <alignment horizontal="right"/>
    </xf>
    <xf numFmtId="164" fontId="15" fillId="2" borderId="10" xfId="1" applyNumberFormat="1" applyFont="1" applyFill="1" applyBorder="1" applyAlignment="1">
      <alignment horizontal="right" vertical="center" wrapText="1"/>
    </xf>
    <xf numFmtId="3" fontId="11" fillId="0" borderId="20" xfId="0" applyNumberFormat="1" applyFont="1" applyBorder="1" applyAlignment="1">
      <alignment horizontal="right" vertical="center" shrinkToFit="1"/>
    </xf>
    <xf numFmtId="164" fontId="14" fillId="0" borderId="3" xfId="1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 shrinkToFit="1"/>
    </xf>
    <xf numFmtId="164" fontId="14" fillId="0" borderId="1" xfId="1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 shrinkToFit="1"/>
    </xf>
    <xf numFmtId="3" fontId="11" fillId="0" borderId="15" xfId="0" applyNumberFormat="1" applyFont="1" applyBorder="1" applyAlignment="1">
      <alignment horizontal="right" vertical="center" shrinkToFit="1"/>
    </xf>
    <xf numFmtId="164" fontId="15" fillId="2" borderId="18" xfId="1" applyNumberFormat="1" applyFont="1" applyFill="1" applyBorder="1" applyAlignment="1">
      <alignment horizontal="right" vertical="center" wrapText="1"/>
    </xf>
    <xf numFmtId="0" fontId="13" fillId="0" borderId="14" xfId="2" applyFont="1" applyBorder="1" applyAlignment="1">
      <alignment horizontal="left" wrapText="1"/>
    </xf>
    <xf numFmtId="164" fontId="13" fillId="0" borderId="15" xfId="1" applyNumberFormat="1" applyFont="1" applyFill="1" applyBorder="1" applyAlignment="1">
      <alignment horizontal="right" vertical="center"/>
    </xf>
    <xf numFmtId="0" fontId="15" fillId="2" borderId="17" xfId="2" applyFont="1" applyFill="1" applyBorder="1" applyAlignment="1">
      <alignment horizontal="left" vertical="center" wrapText="1"/>
    </xf>
    <xf numFmtId="164" fontId="14" fillId="2" borderId="18" xfId="1" applyNumberFormat="1" applyFont="1" applyFill="1" applyBorder="1" applyAlignment="1">
      <alignment horizontal="right"/>
    </xf>
    <xf numFmtId="164" fontId="15" fillId="2" borderId="19" xfId="1" applyNumberFormat="1" applyFont="1" applyFill="1" applyBorder="1" applyAlignment="1">
      <alignment horizontal="right" vertical="center" wrapText="1"/>
    </xf>
    <xf numFmtId="0" fontId="8" fillId="0" borderId="8" xfId="2" applyFont="1" applyBorder="1" applyAlignment="1">
      <alignment horizontal="center" vertical="center" wrapText="1"/>
    </xf>
    <xf numFmtId="164" fontId="8" fillId="0" borderId="9" xfId="1" applyNumberFormat="1" applyFont="1" applyFill="1" applyBorder="1" applyAlignment="1">
      <alignment horizontal="center" vertical="center" wrapText="1"/>
    </xf>
    <xf numFmtId="164" fontId="8" fillId="0" borderId="10" xfId="1" applyNumberFormat="1" applyFont="1" applyFill="1" applyBorder="1" applyAlignment="1">
      <alignment horizontal="center" vertical="center" wrapText="1"/>
    </xf>
    <xf numFmtId="164" fontId="14" fillId="0" borderId="15" xfId="1" applyNumberFormat="1" applyFont="1" applyFill="1" applyBorder="1" applyAlignment="1">
      <alignment horizontal="right"/>
    </xf>
    <xf numFmtId="0" fontId="13" fillId="0" borderId="22" xfId="2" applyFont="1" applyBorder="1" applyAlignment="1">
      <alignment horizontal="left" wrapText="1"/>
    </xf>
    <xf numFmtId="164" fontId="12" fillId="0" borderId="23" xfId="85" applyNumberFormat="1" applyFont="1" applyBorder="1" applyAlignment="1">
      <alignment horizontal="right"/>
    </xf>
    <xf numFmtId="3" fontId="11" fillId="0" borderId="24" xfId="0" applyNumberFormat="1" applyFont="1" applyBorder="1" applyAlignment="1">
      <alignment horizontal="right" vertical="center" shrinkToFit="1"/>
    </xf>
    <xf numFmtId="164" fontId="14" fillId="0" borderId="25" xfId="1" applyNumberFormat="1" applyFont="1" applyBorder="1" applyAlignment="1">
      <alignment horizontal="right" vertical="center"/>
    </xf>
    <xf numFmtId="0" fontId="9" fillId="3" borderId="26" xfId="0" applyFont="1" applyFill="1" applyBorder="1"/>
  </cellXfs>
  <cellStyles count="86">
    <cellStyle name="Comma" xfId="1" builtinId="3"/>
    <cellStyle name="Comma 10" xfId="20" xr:uid="{00000000-0005-0000-0000-000001000000}"/>
    <cellStyle name="Comma 11" xfId="21" xr:uid="{00000000-0005-0000-0000-000002000000}"/>
    <cellStyle name="Comma 12" xfId="22" xr:uid="{00000000-0005-0000-0000-000003000000}"/>
    <cellStyle name="Comma 13" xfId="23" xr:uid="{00000000-0005-0000-0000-000004000000}"/>
    <cellStyle name="Comma 14" xfId="24" xr:uid="{00000000-0005-0000-0000-000005000000}"/>
    <cellStyle name="Comma 15" xfId="25" xr:uid="{00000000-0005-0000-0000-000006000000}"/>
    <cellStyle name="Comma 16" xfId="26" xr:uid="{00000000-0005-0000-0000-000007000000}"/>
    <cellStyle name="Comma 17" xfId="27" xr:uid="{00000000-0005-0000-0000-000008000000}"/>
    <cellStyle name="Comma 18" xfId="28" xr:uid="{00000000-0005-0000-0000-000009000000}"/>
    <cellStyle name="Comma 19" xfId="29" xr:uid="{00000000-0005-0000-0000-00000A000000}"/>
    <cellStyle name="Comma 2" xfId="10" xr:uid="{00000000-0005-0000-0000-00000B000000}"/>
    <cellStyle name="Comma 2 2" xfId="12" xr:uid="{00000000-0005-0000-0000-00000C000000}"/>
    <cellStyle name="Comma 2 3" xfId="63" xr:uid="{00000000-0005-0000-0000-00000D000000}"/>
    <cellStyle name="Comma 2 4" xfId="64" xr:uid="{00000000-0005-0000-0000-00000E000000}"/>
    <cellStyle name="Comma 20" xfId="30" xr:uid="{00000000-0005-0000-0000-00000F000000}"/>
    <cellStyle name="Comma 21" xfId="31" xr:uid="{00000000-0005-0000-0000-000010000000}"/>
    <cellStyle name="Comma 22" xfId="32" xr:uid="{00000000-0005-0000-0000-000011000000}"/>
    <cellStyle name="Comma 23" xfId="33" xr:uid="{00000000-0005-0000-0000-000012000000}"/>
    <cellStyle name="Comma 24" xfId="34" xr:uid="{00000000-0005-0000-0000-000013000000}"/>
    <cellStyle name="Comma 25" xfId="35" xr:uid="{00000000-0005-0000-0000-000014000000}"/>
    <cellStyle name="Comma 26" xfId="36" xr:uid="{00000000-0005-0000-0000-000015000000}"/>
    <cellStyle name="Comma 27" xfId="37" xr:uid="{00000000-0005-0000-0000-000016000000}"/>
    <cellStyle name="Comma 28" xfId="38" xr:uid="{00000000-0005-0000-0000-000017000000}"/>
    <cellStyle name="Comma 29" xfId="39" xr:uid="{00000000-0005-0000-0000-000018000000}"/>
    <cellStyle name="Comma 3" xfId="13" xr:uid="{00000000-0005-0000-0000-000019000000}"/>
    <cellStyle name="Comma 30" xfId="40" xr:uid="{00000000-0005-0000-0000-00001A000000}"/>
    <cellStyle name="Comma 31" xfId="41" xr:uid="{00000000-0005-0000-0000-00001B000000}"/>
    <cellStyle name="Comma 32" xfId="42" xr:uid="{00000000-0005-0000-0000-00001C000000}"/>
    <cellStyle name="Comma 33" xfId="43" xr:uid="{00000000-0005-0000-0000-00001D000000}"/>
    <cellStyle name="Comma 34" xfId="44" xr:uid="{00000000-0005-0000-0000-00001E000000}"/>
    <cellStyle name="Comma 35" xfId="45" xr:uid="{00000000-0005-0000-0000-00001F000000}"/>
    <cellStyle name="Comma 36" xfId="46" xr:uid="{00000000-0005-0000-0000-000020000000}"/>
    <cellStyle name="Comma 37" xfId="47" xr:uid="{00000000-0005-0000-0000-000021000000}"/>
    <cellStyle name="Comma 38" xfId="48" xr:uid="{00000000-0005-0000-0000-000022000000}"/>
    <cellStyle name="Comma 39" xfId="49" xr:uid="{00000000-0005-0000-0000-000023000000}"/>
    <cellStyle name="Comma 4" xfId="14" xr:uid="{00000000-0005-0000-0000-000024000000}"/>
    <cellStyle name="Comma 40" xfId="50" xr:uid="{00000000-0005-0000-0000-000025000000}"/>
    <cellStyle name="Comma 41" xfId="51" xr:uid="{00000000-0005-0000-0000-000026000000}"/>
    <cellStyle name="Comma 42" xfId="52" xr:uid="{00000000-0005-0000-0000-000027000000}"/>
    <cellStyle name="Comma 43" xfId="53" xr:uid="{00000000-0005-0000-0000-000028000000}"/>
    <cellStyle name="Comma 44" xfId="54" xr:uid="{00000000-0005-0000-0000-000029000000}"/>
    <cellStyle name="Comma 45" xfId="55" xr:uid="{00000000-0005-0000-0000-00002A000000}"/>
    <cellStyle name="Comma 46" xfId="56" xr:uid="{00000000-0005-0000-0000-00002B000000}"/>
    <cellStyle name="Comma 47" xfId="57" xr:uid="{00000000-0005-0000-0000-00002C000000}"/>
    <cellStyle name="Comma 48" xfId="58" xr:uid="{00000000-0005-0000-0000-00002D000000}"/>
    <cellStyle name="Comma 49" xfId="59" xr:uid="{00000000-0005-0000-0000-00002E000000}"/>
    <cellStyle name="Comma 5" xfId="15" xr:uid="{00000000-0005-0000-0000-00002F000000}"/>
    <cellStyle name="Comma 50" xfId="60" xr:uid="{00000000-0005-0000-0000-000030000000}"/>
    <cellStyle name="Comma 51" xfId="61" xr:uid="{00000000-0005-0000-0000-000031000000}"/>
    <cellStyle name="Comma 52" xfId="62" xr:uid="{00000000-0005-0000-0000-000032000000}"/>
    <cellStyle name="Comma 53" xfId="66" xr:uid="{00000000-0005-0000-0000-000033000000}"/>
    <cellStyle name="Comma 53 2" xfId="69" xr:uid="{00000000-0005-0000-0000-000034000000}"/>
    <cellStyle name="Comma 53 2 2" xfId="81" xr:uid="{00000000-0005-0000-0000-000035000000}"/>
    <cellStyle name="Comma 53 3" xfId="79" xr:uid="{00000000-0005-0000-0000-000036000000}"/>
    <cellStyle name="Comma 54" xfId="71" xr:uid="{00000000-0005-0000-0000-000037000000}"/>
    <cellStyle name="Comma 54 2" xfId="83" xr:uid="{00000000-0005-0000-0000-000038000000}"/>
    <cellStyle name="Comma 55" xfId="7" xr:uid="{00000000-0005-0000-0000-000039000000}"/>
    <cellStyle name="Comma 56" xfId="73" xr:uid="{00000000-0005-0000-0000-00003A000000}"/>
    <cellStyle name="Comma 57" xfId="75" xr:uid="{00000000-0005-0000-0000-00003B000000}"/>
    <cellStyle name="Comma 58" xfId="85" xr:uid="{00000000-0005-0000-0000-00003C000000}"/>
    <cellStyle name="Comma 6" xfId="16" xr:uid="{00000000-0005-0000-0000-00003D000000}"/>
    <cellStyle name="Comma 7" xfId="17" xr:uid="{00000000-0005-0000-0000-00003E000000}"/>
    <cellStyle name="Comma 8" xfId="18" xr:uid="{00000000-0005-0000-0000-00003F000000}"/>
    <cellStyle name="Comma 9" xfId="19" xr:uid="{00000000-0005-0000-0000-000040000000}"/>
    <cellStyle name="Normal" xfId="0" builtinId="0"/>
    <cellStyle name="Normal 10" xfId="84" xr:uid="{00000000-0005-0000-0000-000042000000}"/>
    <cellStyle name="Normal 2" xfId="9" xr:uid="{00000000-0005-0000-0000-000043000000}"/>
    <cellStyle name="Normal 3" xfId="65" xr:uid="{00000000-0005-0000-0000-000044000000}"/>
    <cellStyle name="Normal 3 2" xfId="68" xr:uid="{00000000-0005-0000-0000-000045000000}"/>
    <cellStyle name="Normal 3 2 2" xfId="80" xr:uid="{00000000-0005-0000-0000-000046000000}"/>
    <cellStyle name="Normal 3 3" xfId="78" xr:uid="{00000000-0005-0000-0000-000047000000}"/>
    <cellStyle name="Normal 4" xfId="67" xr:uid="{00000000-0005-0000-0000-000048000000}"/>
    <cellStyle name="Normal 5" xfId="70" xr:uid="{00000000-0005-0000-0000-000049000000}"/>
    <cellStyle name="Normal 5 2" xfId="82" xr:uid="{00000000-0005-0000-0000-00004A000000}"/>
    <cellStyle name="Normal 6" xfId="6" xr:uid="{00000000-0005-0000-0000-00004B000000}"/>
    <cellStyle name="Normal 7" xfId="5" xr:uid="{00000000-0005-0000-0000-00004C000000}"/>
    <cellStyle name="Normal 7 2" xfId="77" xr:uid="{00000000-0005-0000-0000-00004D000000}"/>
    <cellStyle name="Normal 8" xfId="72" xr:uid="{00000000-0005-0000-0000-00004E000000}"/>
    <cellStyle name="Normal 9" xfId="74" xr:uid="{00000000-0005-0000-0000-00004F000000}"/>
    <cellStyle name="Normal_DATA" xfId="4" xr:uid="{00000000-0005-0000-0000-000050000000}"/>
    <cellStyle name="Normal_Sheet1" xfId="2" xr:uid="{00000000-0005-0000-0000-000051000000}"/>
    <cellStyle name="Percent" xfId="3" builtinId="5"/>
    <cellStyle name="Percent 2" xfId="11" xr:uid="{00000000-0005-0000-0000-000053000000}"/>
    <cellStyle name="Percent 3" xfId="8" xr:uid="{00000000-0005-0000-0000-000054000000}"/>
    <cellStyle name="Percent 4" xfId="76" xr:uid="{00000000-0005-0000-0000-00005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zoomScale="120" zoomScaleNormal="120" workbookViewId="0">
      <pane xSplit="1" ySplit="2" topLeftCell="B53" activePane="bottomRight" state="frozen"/>
      <selection pane="topRight" activeCell="B1" sqref="B1"/>
      <selection pane="bottomLeft" activeCell="A3" sqref="A3"/>
      <selection pane="bottomRight" activeCell="L23" sqref="L23"/>
    </sheetView>
  </sheetViews>
  <sheetFormatPr defaultColWidth="9.140625" defaultRowHeight="12" x14ac:dyDescent="0.2"/>
  <cols>
    <col min="1" max="1" width="34" style="2" customWidth="1"/>
    <col min="2" max="2" width="18.5703125" style="3" customWidth="1"/>
    <col min="3" max="3" width="15.7109375" style="3" customWidth="1"/>
    <col min="4" max="4" width="16" style="3" customWidth="1"/>
    <col min="5" max="6" width="15.28515625" style="3" customWidth="1"/>
    <col min="7" max="7" width="16.28515625" style="3" bestFit="1" customWidth="1"/>
    <col min="8" max="8" width="15.42578125" style="3" customWidth="1"/>
    <col min="9" max="16384" width="9.140625" style="2"/>
  </cols>
  <sheetData>
    <row r="1" spans="1:8" s="1" customFormat="1" ht="24.75" thickBot="1" x14ac:dyDescent="0.25">
      <c r="A1" s="45" t="s">
        <v>0</v>
      </c>
      <c r="B1" s="46" t="s">
        <v>1</v>
      </c>
      <c r="C1" s="46" t="s">
        <v>2</v>
      </c>
      <c r="D1" s="46" t="s">
        <v>3</v>
      </c>
      <c r="E1" s="46" t="s">
        <v>4</v>
      </c>
      <c r="F1" s="46" t="s">
        <v>5</v>
      </c>
      <c r="G1" s="46" t="s">
        <v>6</v>
      </c>
      <c r="H1" s="47" t="s">
        <v>7</v>
      </c>
    </row>
    <row r="2" spans="1:8" s="1" customFormat="1" ht="12.75" thickBot="1" x14ac:dyDescent="0.25">
      <c r="A2" s="7" t="s">
        <v>8</v>
      </c>
      <c r="B2" s="8"/>
      <c r="C2" s="8"/>
      <c r="D2" s="8"/>
      <c r="E2" s="8"/>
      <c r="F2" s="8"/>
      <c r="G2" s="9"/>
      <c r="H2" s="10"/>
    </row>
    <row r="3" spans="1:8" s="1" customFormat="1" x14ac:dyDescent="0.2">
      <c r="A3" s="4" t="s">
        <v>88</v>
      </c>
      <c r="B3" s="19">
        <v>37776252270</v>
      </c>
      <c r="C3" s="19">
        <v>54803206</v>
      </c>
      <c r="D3" s="19">
        <v>751177493</v>
      </c>
      <c r="E3" s="19">
        <v>980352703</v>
      </c>
      <c r="F3" s="20">
        <f t="shared" ref="F3:F8" si="0">SUM(B3:E3)</f>
        <v>39562585672</v>
      </c>
      <c r="G3" s="19">
        <v>1974417373</v>
      </c>
      <c r="H3" s="21">
        <f>F3-G3</f>
        <v>37588168299</v>
      </c>
    </row>
    <row r="4" spans="1:8" s="1" customFormat="1" x14ac:dyDescent="0.2">
      <c r="A4" s="5" t="s">
        <v>89</v>
      </c>
      <c r="B4" s="22">
        <v>29405833559</v>
      </c>
      <c r="C4" s="22">
        <v>235976065</v>
      </c>
      <c r="D4" s="22">
        <v>545630362</v>
      </c>
      <c r="E4" s="22">
        <v>1692884894</v>
      </c>
      <c r="F4" s="23">
        <f t="shared" si="0"/>
        <v>31880324880</v>
      </c>
      <c r="G4" s="22">
        <v>519317385</v>
      </c>
      <c r="H4" s="24">
        <f t="shared" ref="H4:H66" si="1">F4-G4</f>
        <v>31361007495</v>
      </c>
    </row>
    <row r="5" spans="1:8" x14ac:dyDescent="0.2">
      <c r="A5" s="5" t="s">
        <v>90</v>
      </c>
      <c r="B5" s="22">
        <v>67182085829</v>
      </c>
      <c r="C5" s="22">
        <v>290779271</v>
      </c>
      <c r="D5" s="22">
        <v>1296807855</v>
      </c>
      <c r="E5" s="22">
        <v>2673237597</v>
      </c>
      <c r="F5" s="23">
        <f t="shared" si="0"/>
        <v>71442910552</v>
      </c>
      <c r="G5" s="22">
        <v>599629397</v>
      </c>
      <c r="H5" s="24">
        <f t="shared" si="1"/>
        <v>70843281155</v>
      </c>
    </row>
    <row r="6" spans="1:8" x14ac:dyDescent="0.2">
      <c r="A6" s="5" t="s">
        <v>91</v>
      </c>
      <c r="B6" s="22">
        <v>12836658379</v>
      </c>
      <c r="C6" s="22">
        <v>106822015</v>
      </c>
      <c r="D6" s="22">
        <v>409269746</v>
      </c>
      <c r="E6" s="22">
        <v>278122166</v>
      </c>
      <c r="F6" s="23">
        <f t="shared" si="0"/>
        <v>13630872306</v>
      </c>
      <c r="G6" s="22">
        <v>483300065</v>
      </c>
      <c r="H6" s="24">
        <f t="shared" si="1"/>
        <v>13147572241</v>
      </c>
    </row>
    <row r="7" spans="1:8" x14ac:dyDescent="0.2">
      <c r="A7" s="5" t="s">
        <v>92</v>
      </c>
      <c r="B7" s="22">
        <v>67171360495</v>
      </c>
      <c r="C7" s="22">
        <v>281447827</v>
      </c>
      <c r="D7" s="22">
        <v>1296407278</v>
      </c>
      <c r="E7" s="22">
        <v>2672615710</v>
      </c>
      <c r="F7" s="23">
        <f t="shared" si="0"/>
        <v>71421831310</v>
      </c>
      <c r="G7" s="22">
        <v>2493734758</v>
      </c>
      <c r="H7" s="24">
        <f t="shared" si="1"/>
        <v>68928096552</v>
      </c>
    </row>
    <row r="8" spans="1:8" ht="12.75" thickBot="1" x14ac:dyDescent="0.25">
      <c r="A8" s="6" t="s">
        <v>93</v>
      </c>
      <c r="B8" s="25">
        <v>67182085829</v>
      </c>
      <c r="C8" s="25">
        <v>290779271</v>
      </c>
      <c r="D8" s="25">
        <v>1296807855</v>
      </c>
      <c r="E8" s="25">
        <v>2673237597</v>
      </c>
      <c r="F8" s="16">
        <f t="shared" si="0"/>
        <v>71442910552</v>
      </c>
      <c r="G8" s="25"/>
      <c r="H8" s="18">
        <f t="shared" si="1"/>
        <v>71442910552</v>
      </c>
    </row>
    <row r="9" spans="1:8" s="1" customFormat="1" ht="12.75" thickBot="1" x14ac:dyDescent="0.25">
      <c r="A9" s="11" t="s">
        <v>9</v>
      </c>
      <c r="B9" s="26"/>
      <c r="C9" s="26"/>
      <c r="D9" s="26"/>
      <c r="E9" s="26"/>
      <c r="F9" s="26"/>
      <c r="G9" s="27"/>
      <c r="H9" s="28"/>
    </row>
    <row r="10" spans="1:8" x14ac:dyDescent="0.2">
      <c r="A10" s="4" t="s">
        <v>94</v>
      </c>
      <c r="B10" s="19">
        <v>14828463</v>
      </c>
      <c r="C10" s="19">
        <v>31205</v>
      </c>
      <c r="D10" s="19">
        <v>8107</v>
      </c>
      <c r="E10" s="19">
        <v>415337</v>
      </c>
      <c r="F10" s="20">
        <f>SUM(B10:E10)</f>
        <v>15283112</v>
      </c>
      <c r="G10" s="19"/>
      <c r="H10" s="21">
        <f t="shared" si="1"/>
        <v>15283112</v>
      </c>
    </row>
    <row r="11" spans="1:8" s="1" customFormat="1" x14ac:dyDescent="0.2">
      <c r="A11" s="5" t="s">
        <v>95</v>
      </c>
      <c r="B11" s="22">
        <v>2474030904</v>
      </c>
      <c r="C11" s="22">
        <v>22229556</v>
      </c>
      <c r="D11" s="22">
        <v>60023630</v>
      </c>
      <c r="E11" s="22">
        <v>61637406</v>
      </c>
      <c r="F11" s="23">
        <f t="shared" ref="F11:F28" si="2">SUM(B11:E11)</f>
        <v>2617921496</v>
      </c>
      <c r="G11" s="22"/>
      <c r="H11" s="24">
        <f t="shared" si="1"/>
        <v>2617921496</v>
      </c>
    </row>
    <row r="12" spans="1:8" x14ac:dyDescent="0.2">
      <c r="A12" s="5" t="s">
        <v>96</v>
      </c>
      <c r="B12" s="22">
        <v>733547582</v>
      </c>
      <c r="C12" s="22">
        <v>873557</v>
      </c>
      <c r="D12" s="22">
        <v>9147617</v>
      </c>
      <c r="E12" s="22">
        <v>25453082</v>
      </c>
      <c r="F12" s="23">
        <f t="shared" si="2"/>
        <v>769021838</v>
      </c>
      <c r="G12" s="22">
        <v>34929473</v>
      </c>
      <c r="H12" s="24">
        <f t="shared" si="1"/>
        <v>734092365</v>
      </c>
    </row>
    <row r="13" spans="1:8" x14ac:dyDescent="0.2">
      <c r="A13" s="5" t="s">
        <v>97</v>
      </c>
      <c r="B13" s="22">
        <v>1227074872</v>
      </c>
      <c r="C13" s="22">
        <v>1754265</v>
      </c>
      <c r="D13" s="22">
        <v>11826681</v>
      </c>
      <c r="E13" s="22">
        <v>22633166</v>
      </c>
      <c r="F13" s="23">
        <f t="shared" si="2"/>
        <v>1263288984</v>
      </c>
      <c r="G13" s="22">
        <v>96333608</v>
      </c>
      <c r="H13" s="24">
        <f t="shared" si="1"/>
        <v>1166955376</v>
      </c>
    </row>
    <row r="14" spans="1:8" x14ac:dyDescent="0.2">
      <c r="A14" s="5" t="s">
        <v>98</v>
      </c>
      <c r="B14" s="22">
        <v>4775869420</v>
      </c>
      <c r="C14" s="22">
        <v>4285678</v>
      </c>
      <c r="D14" s="22">
        <v>29076810</v>
      </c>
      <c r="E14" s="22">
        <v>105105733</v>
      </c>
      <c r="F14" s="23">
        <f t="shared" si="2"/>
        <v>4914337641</v>
      </c>
      <c r="G14" s="22">
        <v>657457519</v>
      </c>
      <c r="H14" s="24">
        <f t="shared" si="1"/>
        <v>4256880122</v>
      </c>
    </row>
    <row r="15" spans="1:8" x14ac:dyDescent="0.2">
      <c r="A15" s="5" t="s">
        <v>99</v>
      </c>
      <c r="B15" s="22">
        <v>10725334</v>
      </c>
      <c r="C15" s="22">
        <v>9331444</v>
      </c>
      <c r="D15" s="22">
        <v>400577</v>
      </c>
      <c r="E15" s="22">
        <v>621887</v>
      </c>
      <c r="F15" s="23">
        <f t="shared" si="2"/>
        <v>21079242</v>
      </c>
      <c r="G15" s="22"/>
      <c r="H15" s="24">
        <f t="shared" si="1"/>
        <v>21079242</v>
      </c>
    </row>
    <row r="16" spans="1:8" x14ac:dyDescent="0.2">
      <c r="A16" s="5" t="s">
        <v>100</v>
      </c>
      <c r="B16" s="22">
        <v>9960252957</v>
      </c>
      <c r="C16" s="22">
        <v>0</v>
      </c>
      <c r="D16" s="22">
        <v>146325890</v>
      </c>
      <c r="E16" s="22">
        <v>141335648</v>
      </c>
      <c r="F16" s="23">
        <f t="shared" si="2"/>
        <v>10247914495</v>
      </c>
      <c r="G16" s="22">
        <v>477092112</v>
      </c>
      <c r="H16" s="24">
        <f t="shared" si="1"/>
        <v>9770822383</v>
      </c>
    </row>
    <row r="17" spans="1:8" x14ac:dyDescent="0.2">
      <c r="A17" s="5" t="s">
        <v>101</v>
      </c>
      <c r="B17" s="22">
        <v>9949566988</v>
      </c>
      <c r="C17" s="22">
        <v>0</v>
      </c>
      <c r="D17" s="22">
        <v>146274143</v>
      </c>
      <c r="E17" s="22">
        <v>141162655</v>
      </c>
      <c r="F17" s="23">
        <f t="shared" si="2"/>
        <v>10237003786</v>
      </c>
      <c r="G17" s="22">
        <v>728134226</v>
      </c>
      <c r="H17" s="24">
        <f t="shared" si="1"/>
        <v>9508869560</v>
      </c>
    </row>
    <row r="18" spans="1:8" x14ac:dyDescent="0.2">
      <c r="A18" s="5" t="s">
        <v>102</v>
      </c>
      <c r="B18" s="22">
        <v>10685969</v>
      </c>
      <c r="C18" s="22">
        <v>0</v>
      </c>
      <c r="D18" s="22">
        <v>51747</v>
      </c>
      <c r="E18" s="22">
        <v>172993</v>
      </c>
      <c r="F18" s="23">
        <f t="shared" si="2"/>
        <v>10910709</v>
      </c>
      <c r="G18" s="22"/>
      <c r="H18" s="24">
        <f t="shared" si="1"/>
        <v>10910709</v>
      </c>
    </row>
    <row r="19" spans="1:8" x14ac:dyDescent="0.2">
      <c r="A19" s="5" t="s">
        <v>103</v>
      </c>
      <c r="B19" s="22">
        <v>2685610590</v>
      </c>
      <c r="C19" s="22">
        <v>1904076</v>
      </c>
      <c r="D19" s="22">
        <v>107036799</v>
      </c>
      <c r="E19" s="22">
        <v>92467183</v>
      </c>
      <c r="F19" s="23">
        <f t="shared" si="2"/>
        <v>2887018648</v>
      </c>
      <c r="G19" s="22">
        <v>122784368</v>
      </c>
      <c r="H19" s="24">
        <f t="shared" si="1"/>
        <v>2764234280</v>
      </c>
    </row>
    <row r="20" spans="1:8" x14ac:dyDescent="0.2">
      <c r="A20" s="5" t="s">
        <v>104</v>
      </c>
      <c r="B20" s="22">
        <v>25471254</v>
      </c>
      <c r="C20" s="22">
        <v>0</v>
      </c>
      <c r="D20" s="22"/>
      <c r="E20" s="22">
        <v>403747</v>
      </c>
      <c r="F20" s="23">
        <f t="shared" si="2"/>
        <v>25875001</v>
      </c>
      <c r="G20" s="22"/>
      <c r="H20" s="24">
        <f t="shared" si="1"/>
        <v>25875001</v>
      </c>
    </row>
    <row r="21" spans="1:8" x14ac:dyDescent="0.2">
      <c r="A21" s="5" t="s">
        <v>77</v>
      </c>
      <c r="B21" s="22">
        <v>870057116</v>
      </c>
      <c r="C21" s="22">
        <v>4098941</v>
      </c>
      <c r="D21" s="22">
        <v>18606168</v>
      </c>
      <c r="E21" s="22">
        <v>46478788</v>
      </c>
      <c r="F21" s="23">
        <f t="shared" si="2"/>
        <v>939241013</v>
      </c>
      <c r="G21" s="22">
        <v>83380670</v>
      </c>
      <c r="H21" s="24">
        <f t="shared" si="1"/>
        <v>855860343</v>
      </c>
    </row>
    <row r="22" spans="1:8" x14ac:dyDescent="0.2">
      <c r="A22" s="5" t="s">
        <v>78</v>
      </c>
      <c r="B22" s="22">
        <v>4265860415</v>
      </c>
      <c r="C22" s="22">
        <v>11987468</v>
      </c>
      <c r="D22" s="22">
        <v>109257414</v>
      </c>
      <c r="E22" s="22">
        <v>158503082</v>
      </c>
      <c r="F22" s="23">
        <f t="shared" si="2"/>
        <v>4545608379</v>
      </c>
      <c r="G22" s="22">
        <v>68230000</v>
      </c>
      <c r="H22" s="24">
        <f t="shared" si="1"/>
        <v>4477378379</v>
      </c>
    </row>
    <row r="23" spans="1:8" x14ac:dyDescent="0.2">
      <c r="A23" s="5" t="s">
        <v>79</v>
      </c>
      <c r="B23" s="22">
        <v>145857114</v>
      </c>
      <c r="C23" s="22">
        <v>0</v>
      </c>
      <c r="D23" s="22">
        <v>7432299</v>
      </c>
      <c r="E23" s="22">
        <v>3027148</v>
      </c>
      <c r="F23" s="23">
        <f t="shared" si="2"/>
        <v>156316561</v>
      </c>
      <c r="G23" s="22">
        <v>140647</v>
      </c>
      <c r="H23" s="24">
        <f t="shared" si="1"/>
        <v>156175914</v>
      </c>
    </row>
    <row r="24" spans="1:8" x14ac:dyDescent="0.2">
      <c r="A24" s="5" t="s">
        <v>80</v>
      </c>
      <c r="B24" s="22">
        <v>127947438</v>
      </c>
      <c r="C24" s="22">
        <v>0</v>
      </c>
      <c r="D24" s="22"/>
      <c r="E24" s="22">
        <v>1504311</v>
      </c>
      <c r="F24" s="23">
        <f t="shared" si="2"/>
        <v>129451749</v>
      </c>
      <c r="G24" s="22"/>
      <c r="H24" s="24">
        <f t="shared" si="1"/>
        <v>129451749</v>
      </c>
    </row>
    <row r="25" spans="1:8" x14ac:dyDescent="0.2">
      <c r="A25" s="5" t="s">
        <v>81</v>
      </c>
      <c r="B25" s="22">
        <v>1354525938</v>
      </c>
      <c r="C25" s="22">
        <v>5661779</v>
      </c>
      <c r="D25" s="22">
        <v>32590532</v>
      </c>
      <c r="E25" s="22">
        <v>53872297</v>
      </c>
      <c r="F25" s="23">
        <f t="shared" si="2"/>
        <v>1446650546</v>
      </c>
      <c r="G25" s="22">
        <v>122537285</v>
      </c>
      <c r="H25" s="24">
        <f t="shared" si="1"/>
        <v>1324113261</v>
      </c>
    </row>
    <row r="26" spans="1:8" x14ac:dyDescent="0.2">
      <c r="A26" s="5" t="s">
        <v>82</v>
      </c>
      <c r="B26" s="22">
        <v>630344860</v>
      </c>
      <c r="C26" s="22">
        <v>0</v>
      </c>
      <c r="D26" s="22">
        <v>18195556</v>
      </c>
      <c r="E26" s="22">
        <v>19687318</v>
      </c>
      <c r="F26" s="23">
        <f t="shared" si="2"/>
        <v>668227734</v>
      </c>
      <c r="G26" s="22">
        <v>452754</v>
      </c>
      <c r="H26" s="24">
        <f t="shared" si="1"/>
        <v>667774980</v>
      </c>
    </row>
    <row r="27" spans="1:8" x14ac:dyDescent="0.2">
      <c r="A27" s="5" t="s">
        <v>83</v>
      </c>
      <c r="B27" s="22">
        <v>4806289107</v>
      </c>
      <c r="C27" s="22">
        <v>0</v>
      </c>
      <c r="D27" s="22">
        <v>21417912</v>
      </c>
      <c r="E27" s="22">
        <v>124591712</v>
      </c>
      <c r="F27" s="23">
        <f t="shared" si="2"/>
        <v>4952298731</v>
      </c>
      <c r="G27" s="22">
        <v>12944199</v>
      </c>
      <c r="H27" s="24">
        <f t="shared" si="1"/>
        <v>4939354532</v>
      </c>
    </row>
    <row r="28" spans="1:8" s="1" customFormat="1" ht="12.75" thickBot="1" x14ac:dyDescent="0.25">
      <c r="A28" s="6" t="s">
        <v>84</v>
      </c>
      <c r="B28" s="25">
        <v>4555007723</v>
      </c>
      <c r="C28" s="25">
        <v>2881443</v>
      </c>
      <c r="D28" s="25">
        <v>189387802</v>
      </c>
      <c r="E28" s="25">
        <v>150609475</v>
      </c>
      <c r="F28" s="16">
        <f t="shared" si="2"/>
        <v>4897886443</v>
      </c>
      <c r="G28" s="25">
        <v>82022097</v>
      </c>
      <c r="H28" s="18">
        <f t="shared" si="1"/>
        <v>4815864346</v>
      </c>
    </row>
    <row r="29" spans="1:8" ht="12.75" thickBot="1" x14ac:dyDescent="0.25">
      <c r="A29" s="11" t="s">
        <v>14</v>
      </c>
      <c r="B29" s="26"/>
      <c r="C29" s="26"/>
      <c r="D29" s="26"/>
      <c r="E29" s="26"/>
      <c r="F29" s="39"/>
      <c r="G29" s="27"/>
      <c r="H29" s="28"/>
    </row>
    <row r="30" spans="1:8" x14ac:dyDescent="0.2">
      <c r="A30" s="4" t="s">
        <v>85</v>
      </c>
      <c r="B30" s="19">
        <v>49537842698</v>
      </c>
      <c r="C30" s="19">
        <v>230222363</v>
      </c>
      <c r="D30" s="19">
        <v>1068206901</v>
      </c>
      <c r="E30" s="19">
        <v>2204121246</v>
      </c>
      <c r="F30" s="38">
        <f>SUM(B30:E30)</f>
        <v>53040393208</v>
      </c>
      <c r="G30" s="19">
        <v>1605490394</v>
      </c>
      <c r="H30" s="21">
        <f t="shared" si="1"/>
        <v>51434902814</v>
      </c>
    </row>
    <row r="31" spans="1:8" x14ac:dyDescent="0.2">
      <c r="A31" s="5" t="s">
        <v>86</v>
      </c>
      <c r="B31" s="22">
        <v>6451715236</v>
      </c>
      <c r="C31" s="22">
        <v>60556908</v>
      </c>
      <c r="D31" s="22">
        <v>73514499</v>
      </c>
      <c r="E31" s="22">
        <v>308147312</v>
      </c>
      <c r="F31" s="23">
        <f>SUM(B31:E31)</f>
        <v>6893933955</v>
      </c>
      <c r="G31" s="22">
        <v>160110138</v>
      </c>
      <c r="H31" s="24">
        <f t="shared" si="1"/>
        <v>6733823817</v>
      </c>
    </row>
    <row r="32" spans="1:8" s="1" customFormat="1" ht="12.75" thickBot="1" x14ac:dyDescent="0.25">
      <c r="A32" s="6" t="s">
        <v>87</v>
      </c>
      <c r="B32" s="25">
        <v>11192527895</v>
      </c>
      <c r="C32" s="25">
        <v>0</v>
      </c>
      <c r="D32" s="25">
        <v>155086455</v>
      </c>
      <c r="E32" s="25">
        <v>160969039</v>
      </c>
      <c r="F32" s="16">
        <f>SUM(B32:E32)</f>
        <v>11508583389</v>
      </c>
      <c r="G32" s="25">
        <v>728134226</v>
      </c>
      <c r="H32" s="18">
        <f t="shared" si="1"/>
        <v>10780449163</v>
      </c>
    </row>
    <row r="33" spans="1:8" ht="12.75" thickBot="1" x14ac:dyDescent="0.25">
      <c r="A33" s="11" t="s">
        <v>15</v>
      </c>
      <c r="B33" s="26"/>
      <c r="C33" s="26"/>
      <c r="D33" s="26"/>
      <c r="E33" s="26"/>
      <c r="F33" s="26"/>
      <c r="G33" s="27"/>
      <c r="H33" s="28"/>
    </row>
    <row r="34" spans="1:8" x14ac:dyDescent="0.2">
      <c r="A34" s="4" t="s">
        <v>72</v>
      </c>
      <c r="B34" s="19">
        <v>64160434521</v>
      </c>
      <c r="C34" s="19">
        <v>280808134</v>
      </c>
      <c r="D34" s="19">
        <v>1275423141</v>
      </c>
      <c r="E34" s="19">
        <v>2547384855</v>
      </c>
      <c r="F34" s="20">
        <f>SUM(B34:E34)</f>
        <v>68264050651</v>
      </c>
      <c r="G34" s="19">
        <v>2455709151</v>
      </c>
      <c r="H34" s="21">
        <f t="shared" si="1"/>
        <v>65808341500</v>
      </c>
    </row>
    <row r="35" spans="1:8" x14ac:dyDescent="0.2">
      <c r="A35" s="5" t="s">
        <v>73</v>
      </c>
      <c r="B35" s="22"/>
      <c r="C35" s="22">
        <v>0</v>
      </c>
      <c r="D35" s="22"/>
      <c r="E35" s="22">
        <v>61017</v>
      </c>
      <c r="F35" s="23">
        <f>SUM(B35:E35)</f>
        <v>61017</v>
      </c>
      <c r="G35" s="22">
        <v>0</v>
      </c>
      <c r="H35" s="24">
        <f t="shared" si="1"/>
        <v>61017</v>
      </c>
    </row>
    <row r="36" spans="1:8" x14ac:dyDescent="0.2">
      <c r="A36" s="5" t="s">
        <v>74</v>
      </c>
      <c r="B36" s="22">
        <v>1935167480</v>
      </c>
      <c r="C36" s="22">
        <v>6940591</v>
      </c>
      <c r="D36" s="22">
        <v>7510202</v>
      </c>
      <c r="E36" s="22">
        <v>74983278</v>
      </c>
      <c r="F36" s="23">
        <f>SUM(B36:E36)</f>
        <v>2024601551</v>
      </c>
      <c r="G36" s="22">
        <v>37572853</v>
      </c>
      <c r="H36" s="24">
        <f t="shared" si="1"/>
        <v>1987028698</v>
      </c>
    </row>
    <row r="37" spans="1:8" x14ac:dyDescent="0.2">
      <c r="A37" s="5" t="s">
        <v>75</v>
      </c>
      <c r="B37" s="22">
        <v>767115972</v>
      </c>
      <c r="C37" s="22">
        <v>566042</v>
      </c>
      <c r="D37" s="22">
        <v>13084224</v>
      </c>
      <c r="E37" s="22">
        <v>24428129</v>
      </c>
      <c r="F37" s="23">
        <f>SUM(B37:E37)</f>
        <v>805194367</v>
      </c>
      <c r="G37" s="22">
        <v>452754</v>
      </c>
      <c r="H37" s="24">
        <f t="shared" si="1"/>
        <v>804741613</v>
      </c>
    </row>
    <row r="38" spans="1:8" s="1" customFormat="1" ht="12.75" thickBot="1" x14ac:dyDescent="0.25">
      <c r="A38" s="6" t="s">
        <v>76</v>
      </c>
      <c r="B38" s="25">
        <v>319367856</v>
      </c>
      <c r="C38" s="25">
        <v>2464504</v>
      </c>
      <c r="D38" s="25">
        <v>790288</v>
      </c>
      <c r="E38" s="25">
        <v>26380318</v>
      </c>
      <c r="F38" s="23">
        <f>SUM(B38:E38)</f>
        <v>349002966</v>
      </c>
      <c r="G38" s="25"/>
      <c r="H38" s="18">
        <f t="shared" si="1"/>
        <v>349002966</v>
      </c>
    </row>
    <row r="39" spans="1:8" ht="12.75" thickBot="1" x14ac:dyDescent="0.25">
      <c r="A39" s="11" t="s">
        <v>16</v>
      </c>
      <c r="B39" s="26"/>
      <c r="C39" s="26"/>
      <c r="D39" s="26"/>
      <c r="E39" s="26"/>
      <c r="F39" s="26"/>
      <c r="G39" s="27"/>
      <c r="H39" s="28"/>
    </row>
    <row r="40" spans="1:8" x14ac:dyDescent="0.2">
      <c r="A40" s="4" t="s">
        <v>105</v>
      </c>
      <c r="B40" s="19">
        <v>352326402</v>
      </c>
      <c r="C40" s="19">
        <v>1022758</v>
      </c>
      <c r="D40" s="19">
        <v>8630126</v>
      </c>
      <c r="E40" s="19">
        <v>19751242</v>
      </c>
      <c r="F40" s="20">
        <f>SUM(B40:E40)</f>
        <v>381730528</v>
      </c>
      <c r="G40" s="19"/>
      <c r="H40" s="21">
        <f t="shared" si="1"/>
        <v>381730528</v>
      </c>
    </row>
    <row r="41" spans="1:8" x14ac:dyDescent="0.2">
      <c r="A41" s="5" t="s">
        <v>106</v>
      </c>
      <c r="B41" s="22">
        <v>3274349660</v>
      </c>
      <c r="C41" s="22">
        <v>31322451</v>
      </c>
      <c r="D41" s="22">
        <v>88070706</v>
      </c>
      <c r="E41" s="22">
        <v>148402104</v>
      </c>
      <c r="F41" s="23">
        <f t="shared" ref="F41:F51" si="3">SUM(B41:E41)</f>
        <v>3542144921</v>
      </c>
      <c r="G41" s="22"/>
      <c r="H41" s="24">
        <f t="shared" si="1"/>
        <v>3542144921</v>
      </c>
    </row>
    <row r="42" spans="1:8" x14ac:dyDescent="0.2">
      <c r="A42" s="5" t="s">
        <v>107</v>
      </c>
      <c r="B42" s="22">
        <v>33812355857</v>
      </c>
      <c r="C42" s="22">
        <v>197308832</v>
      </c>
      <c r="D42" s="22">
        <v>738425784</v>
      </c>
      <c r="E42" s="22">
        <v>1107193709</v>
      </c>
      <c r="F42" s="23">
        <f t="shared" si="3"/>
        <v>35855284182</v>
      </c>
      <c r="G42" s="22">
        <v>1580099577</v>
      </c>
      <c r="H42" s="24">
        <f t="shared" si="1"/>
        <v>34275184605</v>
      </c>
    </row>
    <row r="43" spans="1:8" x14ac:dyDescent="0.2">
      <c r="A43" s="5" t="s">
        <v>108</v>
      </c>
      <c r="B43" s="22">
        <v>325594145</v>
      </c>
      <c r="C43" s="22">
        <v>4222541</v>
      </c>
      <c r="D43" s="22">
        <v>1400201</v>
      </c>
      <c r="E43" s="22">
        <v>39275806</v>
      </c>
      <c r="F43" s="23">
        <f t="shared" si="3"/>
        <v>370492693</v>
      </c>
      <c r="G43" s="22"/>
      <c r="H43" s="24">
        <f t="shared" si="1"/>
        <v>370492693</v>
      </c>
    </row>
    <row r="44" spans="1:8" x14ac:dyDescent="0.2">
      <c r="A44" s="5" t="s">
        <v>109</v>
      </c>
      <c r="B44" s="22">
        <v>1641218619</v>
      </c>
      <c r="C44" s="22">
        <v>17186222</v>
      </c>
      <c r="D44" s="22">
        <v>13140620</v>
      </c>
      <c r="E44" s="22">
        <v>453771830</v>
      </c>
      <c r="F44" s="23">
        <f t="shared" si="3"/>
        <v>2125317291</v>
      </c>
      <c r="G44" s="22">
        <v>34929473</v>
      </c>
      <c r="H44" s="24">
        <f t="shared" si="1"/>
        <v>2090387818</v>
      </c>
    </row>
    <row r="45" spans="1:8" x14ac:dyDescent="0.2">
      <c r="A45" s="5" t="s">
        <v>110</v>
      </c>
      <c r="B45" s="22">
        <v>1315222242</v>
      </c>
      <c r="C45" s="22">
        <v>14038808</v>
      </c>
      <c r="D45" s="22">
        <v>8322579</v>
      </c>
      <c r="E45" s="22">
        <v>64229533</v>
      </c>
      <c r="F45" s="23">
        <f t="shared" si="3"/>
        <v>1401813162</v>
      </c>
      <c r="G45" s="22"/>
      <c r="H45" s="24">
        <f t="shared" si="1"/>
        <v>1401813162</v>
      </c>
    </row>
    <row r="46" spans="1:8" x14ac:dyDescent="0.2">
      <c r="A46" s="5" t="s">
        <v>111</v>
      </c>
      <c r="B46" s="22">
        <v>611259528</v>
      </c>
      <c r="C46" s="22">
        <v>0</v>
      </c>
      <c r="D46" s="22">
        <v>141663</v>
      </c>
      <c r="E46" s="22">
        <v>7240542</v>
      </c>
      <c r="F46" s="23">
        <f t="shared" si="3"/>
        <v>618641733</v>
      </c>
      <c r="G46" s="22"/>
      <c r="H46" s="24">
        <f t="shared" si="1"/>
        <v>618641733</v>
      </c>
    </row>
    <row r="47" spans="1:8" x14ac:dyDescent="0.2">
      <c r="A47" s="5" t="s">
        <v>112</v>
      </c>
      <c r="B47" s="22">
        <v>2052794586</v>
      </c>
      <c r="C47" s="22">
        <v>14828181</v>
      </c>
      <c r="D47" s="22">
        <v>32420327</v>
      </c>
      <c r="E47" s="22">
        <v>138340415</v>
      </c>
      <c r="F47" s="23">
        <f t="shared" si="3"/>
        <v>2238383509</v>
      </c>
      <c r="G47" s="22">
        <v>84226278</v>
      </c>
      <c r="H47" s="24">
        <f t="shared" si="1"/>
        <v>2154157231</v>
      </c>
    </row>
    <row r="48" spans="1:8" x14ac:dyDescent="0.2">
      <c r="A48" s="5" t="s">
        <v>113</v>
      </c>
      <c r="B48" s="22">
        <v>296501087</v>
      </c>
      <c r="C48" s="22">
        <v>2831703</v>
      </c>
      <c r="D48" s="22">
        <v>8309538</v>
      </c>
      <c r="E48" s="22">
        <v>37458490</v>
      </c>
      <c r="F48" s="23">
        <f t="shared" si="3"/>
        <v>345100818</v>
      </c>
      <c r="G48" s="22"/>
      <c r="H48" s="24">
        <f t="shared" si="1"/>
        <v>345100818</v>
      </c>
    </row>
    <row r="49" spans="1:8" x14ac:dyDescent="0.2">
      <c r="A49" s="5" t="s">
        <v>114</v>
      </c>
      <c r="B49" s="22">
        <v>166632023</v>
      </c>
      <c r="C49" s="22">
        <v>0</v>
      </c>
      <c r="D49" s="22">
        <v>57767</v>
      </c>
      <c r="E49" s="22">
        <v>1260712</v>
      </c>
      <c r="F49" s="23">
        <f t="shared" si="3"/>
        <v>167950502</v>
      </c>
      <c r="G49" s="22"/>
      <c r="H49" s="24">
        <f t="shared" si="1"/>
        <v>167950502</v>
      </c>
    </row>
    <row r="50" spans="1:8" x14ac:dyDescent="0.2">
      <c r="A50" s="5" t="s">
        <v>115</v>
      </c>
      <c r="B50" s="22">
        <v>83273892</v>
      </c>
      <c r="C50" s="22">
        <v>752714</v>
      </c>
      <c r="D50" s="22">
        <v>209933</v>
      </c>
      <c r="E50" s="22">
        <v>6092860</v>
      </c>
      <c r="F50" s="23">
        <f t="shared" si="3"/>
        <v>90329399</v>
      </c>
      <c r="G50" s="22"/>
      <c r="H50" s="24">
        <f t="shared" si="1"/>
        <v>90329399</v>
      </c>
    </row>
    <row r="51" spans="1:8" s="1" customFormat="1" ht="12.75" thickBot="1" x14ac:dyDescent="0.25">
      <c r="A51" s="6" t="s">
        <v>116</v>
      </c>
      <c r="B51" s="25">
        <v>12850115367</v>
      </c>
      <c r="C51" s="25">
        <v>6708408</v>
      </c>
      <c r="D51" s="25">
        <v>239122672</v>
      </c>
      <c r="E51" s="25">
        <v>389257050</v>
      </c>
      <c r="F51" s="16">
        <f t="shared" si="3"/>
        <v>13485203497</v>
      </c>
      <c r="G51" s="25">
        <v>95419050</v>
      </c>
      <c r="H51" s="18">
        <f t="shared" si="1"/>
        <v>13389784447</v>
      </c>
    </row>
    <row r="52" spans="1:8" ht="12.75" thickBot="1" x14ac:dyDescent="0.25">
      <c r="A52" s="11" t="s">
        <v>17</v>
      </c>
      <c r="B52" s="26"/>
      <c r="C52" s="26"/>
      <c r="D52" s="26"/>
      <c r="E52" s="26"/>
      <c r="F52" s="26"/>
      <c r="G52" s="27"/>
      <c r="H52" s="28"/>
    </row>
    <row r="53" spans="1:8" x14ac:dyDescent="0.2">
      <c r="A53" s="12" t="s">
        <v>18</v>
      </c>
      <c r="B53" s="19">
        <v>1925518327</v>
      </c>
      <c r="C53" s="19">
        <v>20684502</v>
      </c>
      <c r="D53" s="19">
        <v>14741341</v>
      </c>
      <c r="E53" s="19">
        <v>471476242</v>
      </c>
      <c r="F53" s="20">
        <f>SUM(B53:E53)</f>
        <v>2432420412</v>
      </c>
      <c r="G53" s="19">
        <v>34929473</v>
      </c>
      <c r="H53" s="21">
        <f t="shared" si="1"/>
        <v>2397490939</v>
      </c>
    </row>
    <row r="54" spans="1:8" x14ac:dyDescent="0.2">
      <c r="A54" s="13" t="s">
        <v>66</v>
      </c>
      <c r="B54" s="22">
        <v>272452979</v>
      </c>
      <c r="C54" s="22">
        <v>0</v>
      </c>
      <c r="D54" s="22">
        <v>3011601</v>
      </c>
      <c r="E54" s="22">
        <v>4275522</v>
      </c>
      <c r="F54" s="23">
        <f t="shared" ref="F54:F61" si="4">SUM(B54:E54)</f>
        <v>279740102</v>
      </c>
      <c r="G54" s="29"/>
      <c r="H54" s="24">
        <f t="shared" si="1"/>
        <v>279740102</v>
      </c>
    </row>
    <row r="55" spans="1:8" x14ac:dyDescent="0.2">
      <c r="A55" s="13" t="s">
        <v>19</v>
      </c>
      <c r="B55" s="22">
        <v>7029401497</v>
      </c>
      <c r="C55" s="22">
        <v>0</v>
      </c>
      <c r="D55" s="22">
        <v>126506755</v>
      </c>
      <c r="E55" s="22">
        <v>111044964</v>
      </c>
      <c r="F55" s="23">
        <f t="shared" si="4"/>
        <v>7266953216</v>
      </c>
      <c r="G55" s="22">
        <v>251042114</v>
      </c>
      <c r="H55" s="24">
        <f t="shared" si="1"/>
        <v>7015911102</v>
      </c>
    </row>
    <row r="56" spans="1:8" x14ac:dyDescent="0.2">
      <c r="A56" s="13" t="s">
        <v>20</v>
      </c>
      <c r="B56" s="22">
        <v>14624165227</v>
      </c>
      <c r="C56" s="22">
        <v>70689079</v>
      </c>
      <c r="D56" s="22">
        <v>514701628</v>
      </c>
      <c r="E56" s="22">
        <v>358445360</v>
      </c>
      <c r="F56" s="23">
        <f t="shared" si="4"/>
        <v>15568001294</v>
      </c>
      <c r="G56" s="22">
        <v>606084433</v>
      </c>
      <c r="H56" s="24">
        <f t="shared" si="1"/>
        <v>14961916861</v>
      </c>
    </row>
    <row r="57" spans="1:8" x14ac:dyDescent="0.2">
      <c r="A57" s="13" t="s">
        <v>67</v>
      </c>
      <c r="B57" s="22">
        <v>2445299565</v>
      </c>
      <c r="C57" s="22">
        <v>20766811</v>
      </c>
      <c r="D57" s="22">
        <v>33669791</v>
      </c>
      <c r="E57" s="22">
        <v>171300265</v>
      </c>
      <c r="F57" s="23">
        <f t="shared" si="4"/>
        <v>2671036432</v>
      </c>
      <c r="G57" s="22">
        <v>84226278</v>
      </c>
      <c r="H57" s="24">
        <f t="shared" si="1"/>
        <v>2586810154</v>
      </c>
    </row>
    <row r="58" spans="1:8" x14ac:dyDescent="0.2">
      <c r="A58" s="13" t="s">
        <v>65</v>
      </c>
      <c r="B58" s="22">
        <v>422450971</v>
      </c>
      <c r="C58" s="22">
        <v>0</v>
      </c>
      <c r="D58" s="22">
        <v>10963420</v>
      </c>
      <c r="E58" s="22">
        <v>9916780</v>
      </c>
      <c r="F58" s="23">
        <f t="shared" si="4"/>
        <v>443331171</v>
      </c>
      <c r="G58" s="22">
        <v>452754</v>
      </c>
      <c r="H58" s="24">
        <f t="shared" si="1"/>
        <v>442878417</v>
      </c>
    </row>
    <row r="59" spans="1:8" x14ac:dyDescent="0.2">
      <c r="A59" s="13" t="s">
        <v>21</v>
      </c>
      <c r="B59" s="22">
        <v>67182085829</v>
      </c>
      <c r="C59" s="22">
        <v>290779271</v>
      </c>
      <c r="D59" s="22">
        <v>1296807855</v>
      </c>
      <c r="E59" s="22">
        <v>2673237597</v>
      </c>
      <c r="F59" s="23">
        <f t="shared" si="4"/>
        <v>71442910552</v>
      </c>
      <c r="G59" s="22">
        <v>2493734758</v>
      </c>
      <c r="H59" s="24">
        <f t="shared" si="1"/>
        <v>68949175794</v>
      </c>
    </row>
    <row r="60" spans="1:8" x14ac:dyDescent="0.2">
      <c r="A60" s="13" t="s">
        <v>22</v>
      </c>
      <c r="B60" s="22">
        <v>67182085829</v>
      </c>
      <c r="C60" s="22">
        <v>290779271</v>
      </c>
      <c r="D60" s="22">
        <v>1296807855</v>
      </c>
      <c r="E60" s="22">
        <v>2673237597</v>
      </c>
      <c r="F60" s="23">
        <f t="shared" si="4"/>
        <v>71442910552</v>
      </c>
      <c r="G60" s="22">
        <v>2493734758</v>
      </c>
      <c r="H60" s="24">
        <f t="shared" si="1"/>
        <v>68949175794</v>
      </c>
    </row>
    <row r="61" spans="1:8" s="1" customFormat="1" ht="12.75" thickBot="1" x14ac:dyDescent="0.25">
      <c r="A61" s="14" t="s">
        <v>68</v>
      </c>
      <c r="B61" s="25">
        <v>67182085829</v>
      </c>
      <c r="C61" s="25">
        <v>290779271</v>
      </c>
      <c r="D61" s="25">
        <v>1296807855</v>
      </c>
      <c r="E61" s="25">
        <v>2673237597</v>
      </c>
      <c r="F61" s="16">
        <f t="shared" si="4"/>
        <v>71442910552</v>
      </c>
      <c r="G61" s="25">
        <f>G60</f>
        <v>2493734758</v>
      </c>
      <c r="H61" s="18">
        <f t="shared" si="1"/>
        <v>68949175794</v>
      </c>
    </row>
    <row r="62" spans="1:8" ht="12.75" thickBot="1" x14ac:dyDescent="0.25">
      <c r="A62" s="42" t="s">
        <v>23</v>
      </c>
      <c r="B62" s="39"/>
      <c r="C62" s="39"/>
      <c r="D62" s="39"/>
      <c r="E62" s="39"/>
      <c r="F62" s="39"/>
      <c r="G62" s="53"/>
      <c r="H62" s="44"/>
    </row>
    <row r="63" spans="1:8" ht="12.75" thickBot="1" x14ac:dyDescent="0.25">
      <c r="A63" s="49" t="s">
        <v>24</v>
      </c>
      <c r="B63" s="50">
        <v>272452979</v>
      </c>
      <c r="C63" s="50">
        <v>0</v>
      </c>
      <c r="D63" s="50">
        <v>3011601</v>
      </c>
      <c r="E63" s="50">
        <v>4328522</v>
      </c>
      <c r="F63" s="51">
        <f>SUM(B63:E63)</f>
        <v>279793102</v>
      </c>
      <c r="G63" s="48"/>
      <c r="H63" s="52">
        <f>F63-G63</f>
        <v>279793102</v>
      </c>
    </row>
    <row r="64" spans="1:8" ht="12.75" thickBot="1" x14ac:dyDescent="0.25">
      <c r="A64" s="42" t="s">
        <v>25</v>
      </c>
      <c r="B64" s="39"/>
      <c r="C64" s="39"/>
      <c r="D64" s="39"/>
      <c r="E64" s="39"/>
      <c r="F64" s="39"/>
      <c r="G64" s="43"/>
      <c r="H64" s="44"/>
    </row>
    <row r="65" spans="1:8" x14ac:dyDescent="0.2">
      <c r="A65" s="12" t="s">
        <v>10</v>
      </c>
      <c r="B65" s="19">
        <v>4836156160</v>
      </c>
      <c r="C65" s="19">
        <v>37877774</v>
      </c>
      <c r="D65" s="19">
        <v>108417335</v>
      </c>
      <c r="E65" s="19">
        <v>213303577</v>
      </c>
      <c r="F65" s="20">
        <f>SUM(B65:E65)</f>
        <v>5195754846</v>
      </c>
      <c r="G65" s="19"/>
      <c r="H65" s="21">
        <f t="shared" si="1"/>
        <v>5195754846</v>
      </c>
    </row>
    <row r="66" spans="1:8" x14ac:dyDescent="0.2">
      <c r="A66" s="13" t="s">
        <v>26</v>
      </c>
      <c r="B66" s="22">
        <v>405621447</v>
      </c>
      <c r="C66" s="22">
        <v>3219587</v>
      </c>
      <c r="D66" s="22">
        <v>355590</v>
      </c>
      <c r="E66" s="22">
        <v>17082696</v>
      </c>
      <c r="F66" s="23">
        <f t="shared" ref="F66:F82" si="5">SUM(B66:E66)</f>
        <v>426279320</v>
      </c>
      <c r="G66" s="22">
        <v>37572853</v>
      </c>
      <c r="H66" s="24">
        <f t="shared" si="1"/>
        <v>388706467</v>
      </c>
    </row>
    <row r="67" spans="1:8" x14ac:dyDescent="0.2">
      <c r="A67" s="13" t="s">
        <v>27</v>
      </c>
      <c r="B67" s="22">
        <v>486376079</v>
      </c>
      <c r="C67" s="22">
        <v>5365227</v>
      </c>
      <c r="D67" s="22">
        <v>2990314</v>
      </c>
      <c r="E67" s="22">
        <v>49623961</v>
      </c>
      <c r="F67" s="23">
        <f t="shared" si="5"/>
        <v>544355581</v>
      </c>
      <c r="G67" s="22"/>
      <c r="H67" s="24">
        <f t="shared" ref="H67:H110" si="6">F67-G67</f>
        <v>544355581</v>
      </c>
    </row>
    <row r="68" spans="1:8" x14ac:dyDescent="0.2">
      <c r="A68" s="13" t="s">
        <v>11</v>
      </c>
      <c r="B68" s="22">
        <v>2022356063</v>
      </c>
      <c r="C68" s="22">
        <v>21837738</v>
      </c>
      <c r="D68" s="22">
        <v>15491205</v>
      </c>
      <c r="E68" s="22">
        <v>570500807</v>
      </c>
      <c r="F68" s="23">
        <f t="shared" si="5"/>
        <v>2630185813</v>
      </c>
      <c r="G68" s="22">
        <v>34929473</v>
      </c>
      <c r="H68" s="24">
        <f t="shared" si="6"/>
        <v>2595256340</v>
      </c>
    </row>
    <row r="69" spans="1:8" x14ac:dyDescent="0.2">
      <c r="A69" s="13" t="s">
        <v>28</v>
      </c>
      <c r="B69" s="22">
        <v>1203736098</v>
      </c>
      <c r="C69" s="22">
        <v>1418684</v>
      </c>
      <c r="D69" s="22">
        <v>12411156</v>
      </c>
      <c r="E69" s="22">
        <v>22520693</v>
      </c>
      <c r="F69" s="23">
        <f t="shared" si="5"/>
        <v>1240086631</v>
      </c>
      <c r="G69" s="22">
        <v>96333608</v>
      </c>
      <c r="H69" s="24">
        <f t="shared" si="6"/>
        <v>1143753023</v>
      </c>
    </row>
    <row r="70" spans="1:8" x14ac:dyDescent="0.2">
      <c r="A70" s="13" t="s">
        <v>29</v>
      </c>
      <c r="B70" s="22">
        <v>1430021185</v>
      </c>
      <c r="C70" s="22">
        <v>3721004</v>
      </c>
      <c r="D70" s="22">
        <v>7102865</v>
      </c>
      <c r="E70" s="22">
        <v>57106583</v>
      </c>
      <c r="F70" s="23">
        <f t="shared" si="5"/>
        <v>1497951637</v>
      </c>
      <c r="G70" s="22"/>
      <c r="H70" s="24">
        <f t="shared" si="6"/>
        <v>1497951637</v>
      </c>
    </row>
    <row r="71" spans="1:8" x14ac:dyDescent="0.2">
      <c r="A71" s="13" t="s">
        <v>30</v>
      </c>
      <c r="B71" s="22">
        <v>11251633513</v>
      </c>
      <c r="C71" s="22">
        <v>0</v>
      </c>
      <c r="D71" s="22">
        <v>155034708</v>
      </c>
      <c r="E71" s="22">
        <v>163540281</v>
      </c>
      <c r="F71" s="23">
        <f t="shared" si="5"/>
        <v>11570208502</v>
      </c>
      <c r="G71" s="22">
        <v>728134226</v>
      </c>
      <c r="H71" s="24">
        <f t="shared" si="6"/>
        <v>10842074276</v>
      </c>
    </row>
    <row r="72" spans="1:8" x14ac:dyDescent="0.2">
      <c r="A72" s="13" t="s">
        <v>31</v>
      </c>
      <c r="B72" s="22">
        <v>2445299565</v>
      </c>
      <c r="C72" s="22">
        <v>20766811</v>
      </c>
      <c r="D72" s="22">
        <v>33669791</v>
      </c>
      <c r="E72" s="22">
        <v>171300265</v>
      </c>
      <c r="F72" s="23">
        <f t="shared" si="5"/>
        <v>2671036432</v>
      </c>
      <c r="G72" s="22">
        <v>84226278</v>
      </c>
      <c r="H72" s="24">
        <f t="shared" si="6"/>
        <v>2586810154</v>
      </c>
    </row>
    <row r="73" spans="1:8" x14ac:dyDescent="0.2">
      <c r="A73" s="13" t="s">
        <v>32</v>
      </c>
      <c r="B73" s="22">
        <v>105737966</v>
      </c>
      <c r="C73" s="22">
        <v>60603</v>
      </c>
      <c r="D73" s="22">
        <v>346389</v>
      </c>
      <c r="E73" s="22">
        <v>3576449</v>
      </c>
      <c r="F73" s="23">
        <f t="shared" si="5"/>
        <v>109721407</v>
      </c>
      <c r="G73" s="22"/>
      <c r="H73" s="24">
        <f t="shared" si="6"/>
        <v>109721407</v>
      </c>
    </row>
    <row r="74" spans="1:8" x14ac:dyDescent="0.2">
      <c r="A74" s="13" t="s">
        <v>33</v>
      </c>
      <c r="B74" s="22">
        <v>18954729658</v>
      </c>
      <c r="C74" s="22">
        <v>81754470</v>
      </c>
      <c r="D74" s="22">
        <v>547190604</v>
      </c>
      <c r="E74" s="22">
        <v>463495516</v>
      </c>
      <c r="F74" s="23">
        <f t="shared" si="5"/>
        <v>20047170248</v>
      </c>
      <c r="G74" s="22">
        <v>1226351985</v>
      </c>
      <c r="H74" s="24">
        <f t="shared" si="6"/>
        <v>18820818263</v>
      </c>
    </row>
    <row r="75" spans="1:8" x14ac:dyDescent="0.2">
      <c r="A75" s="13" t="s">
        <v>12</v>
      </c>
      <c r="B75" s="22">
        <v>7558028348</v>
      </c>
      <c r="C75" s="22">
        <v>52089350</v>
      </c>
      <c r="D75" s="22">
        <v>120538586</v>
      </c>
      <c r="E75" s="22">
        <v>319459569</v>
      </c>
      <c r="F75" s="23">
        <f t="shared" si="5"/>
        <v>8050115853</v>
      </c>
      <c r="G75" s="22">
        <v>68230000</v>
      </c>
      <c r="H75" s="24">
        <f t="shared" si="6"/>
        <v>7981885853</v>
      </c>
    </row>
    <row r="76" spans="1:8" x14ac:dyDescent="0.2">
      <c r="A76" s="13" t="s">
        <v>34</v>
      </c>
      <c r="B76" s="22">
        <v>4621547141</v>
      </c>
      <c r="C76" s="22">
        <v>53616317</v>
      </c>
      <c r="D76" s="22">
        <v>66056044</v>
      </c>
      <c r="E76" s="22">
        <v>234155811</v>
      </c>
      <c r="F76" s="23">
        <f t="shared" si="5"/>
        <v>4975375313</v>
      </c>
      <c r="G76" s="22">
        <v>122537285</v>
      </c>
      <c r="H76" s="24">
        <f t="shared" si="6"/>
        <v>4852838028</v>
      </c>
    </row>
    <row r="77" spans="1:8" x14ac:dyDescent="0.2">
      <c r="A77" s="13" t="s">
        <v>13</v>
      </c>
      <c r="B77" s="22">
        <v>57794025</v>
      </c>
      <c r="C77" s="22">
        <v>0</v>
      </c>
      <c r="D77" s="22">
        <v>51747</v>
      </c>
      <c r="E77" s="22">
        <v>590174</v>
      </c>
      <c r="F77" s="23">
        <f t="shared" si="5"/>
        <v>58435946</v>
      </c>
      <c r="G77" s="22"/>
      <c r="H77" s="24">
        <f>F77-G77</f>
        <v>58435946</v>
      </c>
    </row>
    <row r="78" spans="1:8" x14ac:dyDescent="0.2">
      <c r="A78" s="13" t="s">
        <v>35</v>
      </c>
      <c r="B78" s="22">
        <v>41730823</v>
      </c>
      <c r="C78" s="22">
        <v>0</v>
      </c>
      <c r="D78" s="22"/>
      <c r="E78" s="22">
        <v>203825</v>
      </c>
      <c r="F78" s="23">
        <f t="shared" si="5"/>
        <v>41934648</v>
      </c>
      <c r="G78" s="22"/>
      <c r="H78" s="24">
        <f t="shared" si="6"/>
        <v>41934648</v>
      </c>
    </row>
    <row r="79" spans="1:8" x14ac:dyDescent="0.2">
      <c r="A79" s="13" t="s">
        <v>36</v>
      </c>
      <c r="B79" s="22">
        <v>344665001</v>
      </c>
      <c r="C79" s="22">
        <v>566042</v>
      </c>
      <c r="D79" s="22">
        <v>2120804</v>
      </c>
      <c r="E79" s="22">
        <v>14511349</v>
      </c>
      <c r="F79" s="23">
        <f t="shared" si="5"/>
        <v>361863196</v>
      </c>
      <c r="G79" s="22"/>
      <c r="H79" s="24">
        <f t="shared" si="6"/>
        <v>361863196</v>
      </c>
    </row>
    <row r="80" spans="1:8" x14ac:dyDescent="0.2">
      <c r="A80" s="13" t="s">
        <v>37</v>
      </c>
      <c r="B80" s="22">
        <v>213629890</v>
      </c>
      <c r="C80" s="22">
        <v>2403901</v>
      </c>
      <c r="D80" s="22">
        <v>443899</v>
      </c>
      <c r="E80" s="22">
        <v>22803869</v>
      </c>
      <c r="F80" s="23">
        <f t="shared" si="5"/>
        <v>239281559</v>
      </c>
      <c r="G80" s="22"/>
      <c r="H80" s="24">
        <f t="shared" si="6"/>
        <v>239281559</v>
      </c>
    </row>
    <row r="81" spans="1:8" x14ac:dyDescent="0.2">
      <c r="A81" s="13" t="s">
        <v>38</v>
      </c>
      <c r="B81" s="22">
        <v>422450971</v>
      </c>
      <c r="C81" s="22">
        <v>0</v>
      </c>
      <c r="D81" s="22">
        <v>10963420</v>
      </c>
      <c r="E81" s="22">
        <v>9916780</v>
      </c>
      <c r="F81" s="23">
        <f t="shared" si="5"/>
        <v>443331171</v>
      </c>
      <c r="G81" s="22">
        <v>452754</v>
      </c>
      <c r="H81" s="24">
        <f t="shared" si="6"/>
        <v>442878417</v>
      </c>
    </row>
    <row r="82" spans="1:8" ht="12.75" thickBot="1" x14ac:dyDescent="0.25">
      <c r="A82" s="15" t="s">
        <v>39</v>
      </c>
      <c r="B82" s="25">
        <v>10780571896</v>
      </c>
      <c r="C82" s="25">
        <v>6081763</v>
      </c>
      <c r="D82" s="25">
        <v>213623398</v>
      </c>
      <c r="E82" s="25">
        <v>339545392</v>
      </c>
      <c r="F82" s="16">
        <f t="shared" si="5"/>
        <v>11339822449</v>
      </c>
      <c r="G82" s="25">
        <v>94966296</v>
      </c>
      <c r="H82" s="18">
        <f t="shared" si="6"/>
        <v>11244856153</v>
      </c>
    </row>
    <row r="83" spans="1:8" ht="12.75" thickBot="1" x14ac:dyDescent="0.25">
      <c r="A83" s="11" t="s">
        <v>40</v>
      </c>
      <c r="B83" s="26"/>
      <c r="C83" s="26"/>
      <c r="D83" s="26"/>
      <c r="E83" s="26"/>
      <c r="F83" s="26"/>
      <c r="G83" s="27"/>
      <c r="H83" s="28"/>
    </row>
    <row r="84" spans="1:8" x14ac:dyDescent="0.2">
      <c r="A84" s="12" t="s">
        <v>64</v>
      </c>
      <c r="B84" s="19">
        <v>67171360495</v>
      </c>
      <c r="C84" s="19">
        <v>281447827</v>
      </c>
      <c r="D84" s="19">
        <v>1296407278</v>
      </c>
      <c r="E84" s="19">
        <v>2672615710</v>
      </c>
      <c r="F84" s="20">
        <f>SUM(B84:E84)</f>
        <v>71421831310</v>
      </c>
      <c r="G84" s="19">
        <v>2493734758</v>
      </c>
      <c r="H84" s="21">
        <f t="shared" si="6"/>
        <v>68928096552</v>
      </c>
    </row>
    <row r="85" spans="1:8" x14ac:dyDescent="0.2">
      <c r="A85" s="13" t="s">
        <v>42</v>
      </c>
      <c r="B85" s="22">
        <v>43298868</v>
      </c>
      <c r="C85" s="22">
        <v>0</v>
      </c>
      <c r="D85" s="22"/>
      <c r="E85" s="22">
        <v>151059</v>
      </c>
      <c r="F85" s="23">
        <f>SUM(B85:E85)</f>
        <v>43449927</v>
      </c>
      <c r="G85" s="29"/>
      <c r="H85" s="24">
        <f t="shared" si="6"/>
        <v>43449927</v>
      </c>
    </row>
    <row r="86" spans="1:8" x14ac:dyDescent="0.2">
      <c r="A86" s="13" t="s">
        <v>41</v>
      </c>
      <c r="B86" s="22">
        <v>49599596646</v>
      </c>
      <c r="C86" s="22">
        <v>137292992</v>
      </c>
      <c r="D86" s="22">
        <v>1068070298</v>
      </c>
      <c r="E86" s="22">
        <v>1234680462</v>
      </c>
      <c r="F86" s="23">
        <f>SUM(B86:E86)</f>
        <v>52039640398</v>
      </c>
      <c r="G86" s="22">
        <v>2252041722</v>
      </c>
      <c r="H86" s="24">
        <f t="shared" si="6"/>
        <v>49787598676</v>
      </c>
    </row>
    <row r="87" spans="1:8" ht="12.75" thickBot="1" x14ac:dyDescent="0.25">
      <c r="A87" s="15" t="s">
        <v>69</v>
      </c>
      <c r="B87" s="16">
        <v>3279236666</v>
      </c>
      <c r="C87" s="16">
        <v>8424684</v>
      </c>
      <c r="D87" s="16">
        <v>30926998</v>
      </c>
      <c r="E87" s="16">
        <v>67462502</v>
      </c>
      <c r="F87" s="16">
        <f>SUM(B87:E87)</f>
        <v>3386050850</v>
      </c>
      <c r="G87" s="17"/>
      <c r="H87" s="18">
        <f t="shared" si="6"/>
        <v>3386050850</v>
      </c>
    </row>
    <row r="88" spans="1:8" ht="12.75" thickBot="1" x14ac:dyDescent="0.25">
      <c r="A88" s="42" t="s">
        <v>70</v>
      </c>
      <c r="B88" s="39"/>
      <c r="C88" s="39"/>
      <c r="D88" s="39"/>
      <c r="E88" s="39"/>
      <c r="F88" s="39"/>
      <c r="G88" s="43"/>
      <c r="H88" s="44"/>
    </row>
    <row r="89" spans="1:8" ht="12.75" thickBot="1" x14ac:dyDescent="0.25">
      <c r="A89" s="40" t="s">
        <v>71</v>
      </c>
      <c r="B89" s="16">
        <v>44973009105</v>
      </c>
      <c r="C89" s="16">
        <v>160631781</v>
      </c>
      <c r="D89" s="16">
        <v>879023568</v>
      </c>
      <c r="E89" s="16">
        <v>1212565610</v>
      </c>
      <c r="F89" s="38">
        <f>SUM(B89:E89)</f>
        <v>47225230064</v>
      </c>
      <c r="G89" s="41">
        <v>477092112</v>
      </c>
      <c r="H89" s="18">
        <f t="shared" si="6"/>
        <v>46748137952</v>
      </c>
    </row>
    <row r="90" spans="1:8" ht="12.75" thickBot="1" x14ac:dyDescent="0.25">
      <c r="A90" s="42" t="s">
        <v>43</v>
      </c>
      <c r="B90" s="39"/>
      <c r="C90" s="39"/>
      <c r="D90" s="39"/>
      <c r="E90" s="39"/>
      <c r="F90" s="39"/>
      <c r="G90" s="43"/>
      <c r="H90" s="44"/>
    </row>
    <row r="91" spans="1:8" x14ac:dyDescent="0.2">
      <c r="A91" s="12" t="s">
        <v>44</v>
      </c>
      <c r="B91" s="19">
        <v>51207794</v>
      </c>
      <c r="C91" s="19">
        <v>105789</v>
      </c>
      <c r="D91" s="19"/>
      <c r="E91" s="19">
        <v>876256</v>
      </c>
      <c r="F91" s="33">
        <f>SUM(B91:E91)</f>
        <v>52189839</v>
      </c>
      <c r="G91" s="34"/>
      <c r="H91" s="21">
        <f t="shared" si="6"/>
        <v>52189839</v>
      </c>
    </row>
    <row r="92" spans="1:8" x14ac:dyDescent="0.2">
      <c r="A92" s="13" t="s">
        <v>45</v>
      </c>
      <c r="B92" s="22">
        <v>168558159</v>
      </c>
      <c r="C92" s="22">
        <v>2784226</v>
      </c>
      <c r="D92" s="22">
        <v>627111</v>
      </c>
      <c r="E92" s="22">
        <v>10153639</v>
      </c>
      <c r="F92" s="35">
        <f>SUM(B92:E92)</f>
        <v>182123135</v>
      </c>
      <c r="G92" s="36"/>
      <c r="H92" s="24">
        <f t="shared" si="6"/>
        <v>182123135</v>
      </c>
    </row>
    <row r="93" spans="1:8" ht="12.75" thickBot="1" x14ac:dyDescent="0.25">
      <c r="A93" s="15" t="s">
        <v>46</v>
      </c>
      <c r="B93" s="25">
        <v>10729841</v>
      </c>
      <c r="C93" s="25">
        <v>0</v>
      </c>
      <c r="D93" s="25">
        <v>339540</v>
      </c>
      <c r="E93" s="25">
        <v>333000</v>
      </c>
      <c r="F93" s="37">
        <f>SUM(B93:E93)</f>
        <v>11402381</v>
      </c>
      <c r="G93" s="17"/>
      <c r="H93" s="18">
        <f t="shared" si="6"/>
        <v>11402381</v>
      </c>
    </row>
    <row r="94" spans="1:8" ht="12.75" thickBot="1" x14ac:dyDescent="0.25">
      <c r="A94" s="7" t="s">
        <v>47</v>
      </c>
      <c r="B94" s="30"/>
      <c r="C94" s="30"/>
      <c r="D94" s="30"/>
      <c r="E94" s="30"/>
      <c r="F94" s="30"/>
      <c r="G94" s="31"/>
      <c r="H94" s="32"/>
    </row>
    <row r="95" spans="1:8" x14ac:dyDescent="0.2">
      <c r="A95" s="12" t="s">
        <v>48</v>
      </c>
      <c r="B95" s="19">
        <v>34005047</v>
      </c>
      <c r="C95" s="19">
        <v>222813</v>
      </c>
      <c r="D95" s="19">
        <v>382527</v>
      </c>
      <c r="E95" s="19">
        <v>1446567</v>
      </c>
      <c r="F95" s="33">
        <f>SUM(B95:E95)</f>
        <v>36056954</v>
      </c>
      <c r="G95" s="19"/>
      <c r="H95" s="21">
        <f t="shared" si="6"/>
        <v>36056954</v>
      </c>
    </row>
    <row r="96" spans="1:8" x14ac:dyDescent="0.2">
      <c r="A96" s="13" t="s">
        <v>49</v>
      </c>
      <c r="B96" s="22">
        <v>399360617</v>
      </c>
      <c r="C96" s="22">
        <v>1301664</v>
      </c>
      <c r="D96" s="22">
        <v>7711047</v>
      </c>
      <c r="E96" s="22">
        <v>18020022</v>
      </c>
      <c r="F96" s="35">
        <f t="shared" ref="F96:F110" si="7">SUM(B96:E96)</f>
        <v>426393350</v>
      </c>
      <c r="G96" s="22"/>
      <c r="H96" s="24">
        <f t="shared" si="6"/>
        <v>426393350</v>
      </c>
    </row>
    <row r="97" spans="1:8" x14ac:dyDescent="0.2">
      <c r="A97" s="13" t="s">
        <v>50</v>
      </c>
      <c r="B97" s="22">
        <v>7853408977</v>
      </c>
      <c r="C97" s="22">
        <v>98774157</v>
      </c>
      <c r="D97" s="22">
        <v>320822140</v>
      </c>
      <c r="E97" s="22">
        <v>287556965</v>
      </c>
      <c r="F97" s="35">
        <f t="shared" si="7"/>
        <v>8560562239</v>
      </c>
      <c r="G97" s="22">
        <v>500318811</v>
      </c>
      <c r="H97" s="24">
        <f t="shared" si="6"/>
        <v>8060243428</v>
      </c>
    </row>
    <row r="98" spans="1:8" x14ac:dyDescent="0.2">
      <c r="A98" s="13" t="s">
        <v>51</v>
      </c>
      <c r="B98" s="22">
        <v>144905812</v>
      </c>
      <c r="C98" s="22">
        <v>1802889</v>
      </c>
      <c r="D98" s="22">
        <v>732391</v>
      </c>
      <c r="E98" s="22">
        <v>18028518</v>
      </c>
      <c r="F98" s="35">
        <f t="shared" si="7"/>
        <v>165469610</v>
      </c>
      <c r="G98" s="22"/>
      <c r="H98" s="24">
        <f t="shared" si="6"/>
        <v>165469610</v>
      </c>
    </row>
    <row r="99" spans="1:8" x14ac:dyDescent="0.2">
      <c r="A99" s="13" t="s">
        <v>52</v>
      </c>
      <c r="B99" s="22">
        <v>22642362</v>
      </c>
      <c r="C99" s="22">
        <v>178583</v>
      </c>
      <c r="D99" s="22"/>
      <c r="E99" s="22">
        <v>513552</v>
      </c>
      <c r="F99" s="35">
        <f t="shared" si="7"/>
        <v>23334497</v>
      </c>
      <c r="G99" s="22"/>
      <c r="H99" s="24">
        <f>F99-G99</f>
        <v>23334497</v>
      </c>
    </row>
    <row r="100" spans="1:8" x14ac:dyDescent="0.2">
      <c r="A100" s="13" t="s">
        <v>53</v>
      </c>
      <c r="B100" s="22">
        <v>1023646257</v>
      </c>
      <c r="C100" s="22">
        <v>0</v>
      </c>
      <c r="D100" s="22">
        <v>45837126</v>
      </c>
      <c r="E100" s="22">
        <v>9595783</v>
      </c>
      <c r="F100" s="35">
        <f t="shared" si="7"/>
        <v>1079079166</v>
      </c>
      <c r="G100" s="22">
        <v>43051141</v>
      </c>
      <c r="H100" s="24">
        <f t="shared" si="6"/>
        <v>1036028025</v>
      </c>
    </row>
    <row r="101" spans="1:8" x14ac:dyDescent="0.2">
      <c r="A101" s="13" t="s">
        <v>54</v>
      </c>
      <c r="B101" s="22">
        <v>21607547</v>
      </c>
      <c r="C101" s="22">
        <v>0</v>
      </c>
      <c r="D101" s="22"/>
      <c r="E101" s="22">
        <v>526696</v>
      </c>
      <c r="F101" s="35">
        <f t="shared" si="7"/>
        <v>22134243</v>
      </c>
      <c r="G101" s="22"/>
      <c r="H101" s="24">
        <f t="shared" si="6"/>
        <v>22134243</v>
      </c>
    </row>
    <row r="102" spans="1:8" x14ac:dyDescent="0.2">
      <c r="A102" s="13" t="s">
        <v>55</v>
      </c>
      <c r="B102" s="22">
        <v>90765807</v>
      </c>
      <c r="C102" s="22">
        <v>340015</v>
      </c>
      <c r="D102" s="22">
        <v>582554</v>
      </c>
      <c r="E102" s="22">
        <v>5462195</v>
      </c>
      <c r="F102" s="35">
        <f t="shared" si="7"/>
        <v>97150571</v>
      </c>
      <c r="G102" s="22"/>
      <c r="H102" s="24">
        <f t="shared" si="6"/>
        <v>97150571</v>
      </c>
    </row>
    <row r="103" spans="1:8" x14ac:dyDescent="0.2">
      <c r="A103" s="13" t="s">
        <v>56</v>
      </c>
      <c r="B103" s="22">
        <v>108673481</v>
      </c>
      <c r="C103" s="22">
        <v>0</v>
      </c>
      <c r="D103" s="22"/>
      <c r="E103" s="22">
        <v>962722</v>
      </c>
      <c r="F103" s="35">
        <f t="shared" si="7"/>
        <v>109636203</v>
      </c>
      <c r="G103" s="22"/>
      <c r="H103" s="24">
        <f t="shared" si="6"/>
        <v>109636203</v>
      </c>
    </row>
    <row r="104" spans="1:8" x14ac:dyDescent="0.2">
      <c r="A104" s="13" t="s">
        <v>57</v>
      </c>
      <c r="B104" s="22">
        <v>14211306</v>
      </c>
      <c r="C104" s="22">
        <v>462082</v>
      </c>
      <c r="D104" s="22"/>
      <c r="E104" s="22">
        <v>531013</v>
      </c>
      <c r="F104" s="35">
        <f t="shared" si="7"/>
        <v>15204401</v>
      </c>
      <c r="G104" s="22"/>
      <c r="H104" s="24">
        <f t="shared" si="6"/>
        <v>15204401</v>
      </c>
    </row>
    <row r="105" spans="1:8" x14ac:dyDescent="0.2">
      <c r="A105" s="13" t="s">
        <v>58</v>
      </c>
      <c r="B105" s="22">
        <v>648361570</v>
      </c>
      <c r="C105" s="22">
        <v>0</v>
      </c>
      <c r="D105" s="22">
        <v>69843</v>
      </c>
      <c r="E105" s="22">
        <v>9396518</v>
      </c>
      <c r="F105" s="35">
        <f t="shared" si="7"/>
        <v>657827931</v>
      </c>
      <c r="G105" s="22"/>
      <c r="H105" s="24">
        <f t="shared" si="6"/>
        <v>657827931</v>
      </c>
    </row>
    <row r="106" spans="1:8" x14ac:dyDescent="0.2">
      <c r="A106" s="13" t="s">
        <v>59</v>
      </c>
      <c r="B106" s="22">
        <v>13656113</v>
      </c>
      <c r="C106" s="22">
        <v>140317</v>
      </c>
      <c r="D106" s="22">
        <v>229</v>
      </c>
      <c r="E106" s="22">
        <v>305557</v>
      </c>
      <c r="F106" s="35">
        <f t="shared" si="7"/>
        <v>14102216</v>
      </c>
      <c r="G106" s="22"/>
      <c r="H106" s="24">
        <f t="shared" si="6"/>
        <v>14102216</v>
      </c>
    </row>
    <row r="107" spans="1:8" x14ac:dyDescent="0.2">
      <c r="A107" s="13" t="s">
        <v>60</v>
      </c>
      <c r="B107" s="22">
        <v>18918582</v>
      </c>
      <c r="C107" s="22">
        <v>100096</v>
      </c>
      <c r="D107" s="22"/>
      <c r="E107" s="22">
        <v>606440</v>
      </c>
      <c r="F107" s="35">
        <f t="shared" si="7"/>
        <v>19625118</v>
      </c>
      <c r="G107" s="22"/>
      <c r="H107" s="24">
        <f t="shared" si="6"/>
        <v>19625118</v>
      </c>
    </row>
    <row r="108" spans="1:8" x14ac:dyDescent="0.2">
      <c r="A108" s="13" t="s">
        <v>61</v>
      </c>
      <c r="B108" s="22">
        <v>87469681</v>
      </c>
      <c r="C108" s="22">
        <v>0</v>
      </c>
      <c r="D108" s="22"/>
      <c r="E108" s="22">
        <v>1422046</v>
      </c>
      <c r="F108" s="35">
        <f t="shared" si="7"/>
        <v>88891727</v>
      </c>
      <c r="G108" s="22"/>
      <c r="H108" s="24">
        <f t="shared" si="6"/>
        <v>88891727</v>
      </c>
    </row>
    <row r="109" spans="1:8" x14ac:dyDescent="0.2">
      <c r="A109" s="13" t="s">
        <v>62</v>
      </c>
      <c r="B109" s="22">
        <v>8804245944</v>
      </c>
      <c r="C109" s="22">
        <v>9269604</v>
      </c>
      <c r="D109" s="22">
        <v>93807812</v>
      </c>
      <c r="E109" s="22">
        <v>182752385</v>
      </c>
      <c r="F109" s="35">
        <f t="shared" si="7"/>
        <v>9090075745</v>
      </c>
      <c r="G109" s="22">
        <v>645451572</v>
      </c>
      <c r="H109" s="24">
        <f t="shared" si="6"/>
        <v>8444624173</v>
      </c>
    </row>
    <row r="110" spans="1:8" ht="12.75" thickBot="1" x14ac:dyDescent="0.25">
      <c r="A110" s="15" t="s">
        <v>63</v>
      </c>
      <c r="B110" s="25">
        <v>13347917</v>
      </c>
      <c r="C110" s="25">
        <v>9160</v>
      </c>
      <c r="D110" s="25"/>
      <c r="E110" s="25">
        <v>395022</v>
      </c>
      <c r="F110" s="37">
        <f t="shared" si="7"/>
        <v>13752099</v>
      </c>
      <c r="G110" s="25"/>
      <c r="H110" s="18">
        <f t="shared" si="6"/>
        <v>13752099</v>
      </c>
    </row>
  </sheetData>
  <printOptions horizontalCentered="1" gridLines="1"/>
  <pageMargins left="0.5" right="0.39" top="0.8" bottom="0.5" header="0.3" footer="0.3"/>
  <pageSetup scale="89" orientation="landscape" r:id="rId1"/>
  <headerFooter>
    <oddHeader xml:space="preserve">&amp;C&amp;12CLACKAMAS COUNTY DISTRICT TAXABLE VALUE BY PROPERTY TYPE 2026-27
</oddHeader>
  </headerFooter>
  <rowBreaks count="2" manualBreakCount="2">
    <brk id="38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44 Assessed Value</vt:lpstr>
      <vt:lpstr>'44 Assessed Value'!Print_Titles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Mehdikhan, Deena</cp:lastModifiedBy>
  <cp:lastPrinted>2026-10-14T21:47:18Z</cp:lastPrinted>
  <dcterms:created xsi:type="dcterms:W3CDTF">2005-09-15T21:18:38Z</dcterms:created>
  <dcterms:modified xsi:type="dcterms:W3CDTF">2026-10-14T21:47:32Z</dcterms:modified>
</cp:coreProperties>
</file>