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Comp\rollprep\2025 ROLL\Roll Web Pages\"/>
    </mc:Choice>
  </mc:AlternateContent>
  <xr:revisionPtr revIDLastSave="0" documentId="8_{FE00E359-9198-4D07-A233-17EAF27928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8 Rates" sheetId="1" r:id="rId1"/>
  </sheets>
  <definedNames>
    <definedName name="_xlnm.Print_Area" localSheetId="0">'38 Rates'!$A$1:$M$118</definedName>
    <definedName name="_xlnm.Print_Titles" localSheetId="0">'38 Rates'!$1:$1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15" i="1"/>
  <c r="K12" i="1"/>
  <c r="H12" i="1"/>
  <c r="K34" i="1" l="1"/>
  <c r="K10" i="1" l="1"/>
  <c r="K4" i="1" l="1"/>
  <c r="K5" i="1"/>
  <c r="K6" i="1"/>
  <c r="K7" i="1"/>
  <c r="K8" i="1"/>
  <c r="K9" i="1"/>
  <c r="K11" i="1"/>
  <c r="K13" i="1"/>
  <c r="K14" i="1"/>
  <c r="K15" i="1"/>
  <c r="K16" i="1"/>
  <c r="K17" i="1"/>
  <c r="K18" i="1"/>
  <c r="K19" i="1"/>
  <c r="K20" i="1"/>
  <c r="K22" i="1"/>
  <c r="K23" i="1"/>
  <c r="K24" i="1"/>
  <c r="K32" i="1"/>
  <c r="K33" i="1"/>
  <c r="K35" i="1"/>
  <c r="K36" i="1"/>
  <c r="K37" i="1"/>
  <c r="K38" i="1"/>
  <c r="K39" i="1"/>
  <c r="K40" i="1"/>
  <c r="K41" i="1"/>
  <c r="K42" i="1"/>
  <c r="K43" i="1"/>
  <c r="K44" i="1"/>
  <c r="K46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5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9" i="1"/>
  <c r="K90" i="1"/>
  <c r="K91" i="1"/>
  <c r="K92" i="1"/>
  <c r="K93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3" i="1"/>
  <c r="H55" i="1" l="1"/>
  <c r="H93" i="1" l="1"/>
  <c r="H54" i="1" l="1"/>
  <c r="L116" i="1" l="1"/>
  <c r="M116" i="1"/>
  <c r="H46" i="1" l="1"/>
  <c r="J116" i="1" l="1"/>
  <c r="I116" i="1"/>
  <c r="C82" i="1"/>
  <c r="H82" i="1" s="1"/>
  <c r="H94" i="1"/>
  <c r="H97" i="1"/>
  <c r="H95" i="1"/>
  <c r="H96" i="1"/>
  <c r="H98" i="1"/>
  <c r="H101" i="1"/>
  <c r="H114" i="1"/>
  <c r="H102" i="1"/>
  <c r="H106" i="1"/>
  <c r="H110" i="1"/>
  <c r="H104" i="1"/>
  <c r="H113" i="1"/>
  <c r="H107" i="1"/>
  <c r="H100" i="1"/>
  <c r="H108" i="1"/>
  <c r="H109" i="1"/>
  <c r="H112" i="1"/>
  <c r="H99" i="1"/>
  <c r="H103" i="1"/>
  <c r="H115" i="1"/>
  <c r="H111" i="1"/>
  <c r="H105" i="1"/>
  <c r="H67" i="1"/>
  <c r="H90" i="1"/>
  <c r="H89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70" i="1"/>
  <c r="H68" i="1"/>
  <c r="H49" i="1"/>
  <c r="H50" i="1"/>
  <c r="H51" i="1"/>
  <c r="H52" i="1"/>
  <c r="H53" i="1"/>
  <c r="H56" i="1"/>
  <c r="H57" i="1"/>
  <c r="H58" i="1"/>
  <c r="H59" i="1"/>
  <c r="H92" i="1"/>
  <c r="H60" i="1"/>
  <c r="H61" i="1"/>
  <c r="H62" i="1"/>
  <c r="H63" i="1"/>
  <c r="H48" i="1"/>
  <c r="H43" i="1"/>
  <c r="H38" i="1"/>
  <c r="H40" i="1"/>
  <c r="H41" i="1"/>
  <c r="H33" i="1"/>
  <c r="H32" i="1"/>
  <c r="H44" i="1"/>
  <c r="H36" i="1"/>
  <c r="H35" i="1"/>
  <c r="H42" i="1"/>
  <c r="H39" i="1"/>
  <c r="H37" i="1"/>
  <c r="H34" i="1"/>
  <c r="H27" i="1"/>
  <c r="H28" i="1"/>
  <c r="H29" i="1"/>
  <c r="H30" i="1"/>
  <c r="H26" i="1"/>
  <c r="H23" i="1"/>
  <c r="H24" i="1"/>
  <c r="H22" i="1"/>
  <c r="H4" i="1"/>
  <c r="H5" i="1"/>
  <c r="H6" i="1"/>
  <c r="H7" i="1"/>
  <c r="H8" i="1"/>
  <c r="H9" i="1"/>
  <c r="H10" i="1"/>
  <c r="H11" i="1"/>
  <c r="H13" i="1"/>
  <c r="H14" i="1"/>
  <c r="H15" i="1"/>
  <c r="H16" i="1"/>
  <c r="H17" i="1"/>
  <c r="H18" i="1"/>
  <c r="H19" i="1"/>
  <c r="H20" i="1"/>
  <c r="H3" i="1"/>
  <c r="K116" i="1" l="1"/>
</calcChain>
</file>

<file path=xl/sharedStrings.xml><?xml version="1.0" encoding="utf-8"?>
<sst xmlns="http://schemas.openxmlformats.org/spreadsheetml/2006/main" count="128" uniqueCount="122">
  <si>
    <t>DISTRICT NAME</t>
  </si>
  <si>
    <t>County Enhanced Law</t>
  </si>
  <si>
    <t>CITIES:</t>
  </si>
  <si>
    <t>Barlow</t>
  </si>
  <si>
    <t>Canby</t>
  </si>
  <si>
    <t>Estacada</t>
  </si>
  <si>
    <t>Gladstone</t>
  </si>
  <si>
    <t>Happy Valley</t>
  </si>
  <si>
    <t>Johnson City</t>
  </si>
  <si>
    <t>Lake Oswego O/LO School</t>
  </si>
  <si>
    <t>Milwaukie</t>
  </si>
  <si>
    <t>Molalla</t>
  </si>
  <si>
    <t>Oregon City</t>
  </si>
  <si>
    <t>Portland</t>
  </si>
  <si>
    <t>Rivergrove</t>
  </si>
  <si>
    <t>Sandy</t>
  </si>
  <si>
    <t>Tualatin</t>
  </si>
  <si>
    <t>West Linn</t>
  </si>
  <si>
    <t>Wilsonville</t>
  </si>
  <si>
    <t>COMMUNITY COLLEGES:</t>
  </si>
  <si>
    <t>Clackamas</t>
  </si>
  <si>
    <t>Mt. Hood</t>
  </si>
  <si>
    <t>EDUCATION SERVICE DISTRICTS:</t>
  </si>
  <si>
    <t xml:space="preserve">Clackamas </t>
  </si>
  <si>
    <t xml:space="preserve">Jefferson </t>
  </si>
  <si>
    <t xml:space="preserve">Multnomah </t>
  </si>
  <si>
    <t xml:space="preserve">NW Regional ESD </t>
  </si>
  <si>
    <t xml:space="preserve">Willamette Regional </t>
  </si>
  <si>
    <t>FIRE DISTRICTS:</t>
  </si>
  <si>
    <t>Clackamas 1</t>
  </si>
  <si>
    <t>Silverton 2</t>
  </si>
  <si>
    <t>Lake Grove 57</t>
  </si>
  <si>
    <t>Monitor 58</t>
  </si>
  <si>
    <t>Riverdale 60</t>
  </si>
  <si>
    <t>Canby 62</t>
  </si>
  <si>
    <t>Aurora 63</t>
  </si>
  <si>
    <t>Tualatin Valley 64</t>
  </si>
  <si>
    <t>Estacada 69</t>
  </si>
  <si>
    <t>Colton 70</t>
  </si>
  <si>
    <t>Sandy 72</t>
  </si>
  <si>
    <t>Molalla 73</t>
  </si>
  <si>
    <t>Hoodland 74</t>
  </si>
  <si>
    <t>MISCELLANEOUS DISTRICTS:</t>
  </si>
  <si>
    <t>Park Lake Grove</t>
  </si>
  <si>
    <t>Park North Clackamas</t>
  </si>
  <si>
    <t>Port of Portland</t>
  </si>
  <si>
    <t>S Clack Transportation</t>
  </si>
  <si>
    <t>Trimet Transportation</t>
  </si>
  <si>
    <t>Vector Control</t>
  </si>
  <si>
    <t>Lake Oswego</t>
  </si>
  <si>
    <t>Government Camp</t>
  </si>
  <si>
    <t>SCHOOL DISTRICTS:</t>
  </si>
  <si>
    <t>Centennial</t>
  </si>
  <si>
    <t>Colton</t>
  </si>
  <si>
    <t xml:space="preserve">Gladstone </t>
  </si>
  <si>
    <t>Gresham/Barlow</t>
  </si>
  <si>
    <t>Molalla River</t>
  </si>
  <si>
    <t>Newberg</t>
  </si>
  <si>
    <t>North Clackamas</t>
  </si>
  <si>
    <t>Oregon Trail</t>
  </si>
  <si>
    <t>Riverdale</t>
  </si>
  <si>
    <t>Sherwood</t>
  </si>
  <si>
    <t>Silver Falls</t>
  </si>
  <si>
    <t>West Linn/Wilsonville</t>
  </si>
  <si>
    <t>SERVICE DISTRICTS:</t>
  </si>
  <si>
    <t>Dunthorpe Riverdale</t>
  </si>
  <si>
    <t>Metro Service</t>
  </si>
  <si>
    <t>WATER CONTROL DISTRICTS:</t>
  </si>
  <si>
    <t>Shady Dell 2</t>
  </si>
  <si>
    <t>Clackamas Bend 3</t>
  </si>
  <si>
    <t>Clackamas River 4</t>
  </si>
  <si>
    <t>WATER SUPPLY  DISTRICTS:</t>
  </si>
  <si>
    <t>Clackamas River 2</t>
  </si>
  <si>
    <t>Colton 11</t>
  </si>
  <si>
    <t>Mossy Brae 12</t>
  </si>
  <si>
    <t>Rivergrove 14</t>
  </si>
  <si>
    <t>Lake Grove 15</t>
  </si>
  <si>
    <t>Southwood Park 21</t>
  </si>
  <si>
    <t>Mulino 23</t>
  </si>
  <si>
    <t>Boring 24</t>
  </si>
  <si>
    <t>Palatine Hill 26</t>
  </si>
  <si>
    <t>Pleasant Home 27</t>
  </si>
  <si>
    <t>Sleepy Hollow 28</t>
  </si>
  <si>
    <t>Alder Creek Barlow 29</t>
  </si>
  <si>
    <t>Country Club 30</t>
  </si>
  <si>
    <t>Wildwood Annex 31</t>
  </si>
  <si>
    <t>Riverside 32</t>
  </si>
  <si>
    <t>SANITARY:</t>
  </si>
  <si>
    <t>PENSION RATE</t>
  </si>
  <si>
    <t>LOCAL OPTION RATE</t>
  </si>
  <si>
    <t>PERMANENT RATE*</t>
  </si>
  <si>
    <t>UR SPECIAL</t>
  </si>
  <si>
    <t>Clackamas County Rural</t>
  </si>
  <si>
    <t xml:space="preserve">Lake Oswego I/LO School </t>
  </si>
  <si>
    <t>TOTAL RATE</t>
  </si>
  <si>
    <t>Clean Water</t>
  </si>
  <si>
    <t>Sunrise Auth 3</t>
  </si>
  <si>
    <t>Clackamas County City</t>
  </si>
  <si>
    <t xml:space="preserve">Canby Area Parks Recreation </t>
  </si>
  <si>
    <t>Soil &amp; Wtr Conservation</t>
  </si>
  <si>
    <t>County Library</t>
  </si>
  <si>
    <t>County Extension + 4H</t>
  </si>
  <si>
    <t>Tigard/Tualatin Aquatic District</t>
  </si>
  <si>
    <t>Molalla River Imp</t>
  </si>
  <si>
    <t>EXTENDED RATE</t>
  </si>
  <si>
    <t>Tigard/Tualatin</t>
  </si>
  <si>
    <t>BOND REQUEST PRIOR 10/6/01</t>
  </si>
  <si>
    <t>BOND REQUEST AFTER 10/6/01</t>
  </si>
  <si>
    <t>TOTAL BONDS</t>
  </si>
  <si>
    <t>PENSION AND DISABILITY OBLIGATIONS</t>
  </si>
  <si>
    <t>SPECIAL ASSESSMENTS</t>
  </si>
  <si>
    <t>LIGHTING</t>
  </si>
  <si>
    <t>Clackamas County Lighting #5</t>
  </si>
  <si>
    <t>* The rates shown have not been adjusted for urban renewal division of taxes.  The district may choose to levy less than their full permanent rate.</t>
  </si>
  <si>
    <t>ROAD DISTRICTS</t>
  </si>
  <si>
    <t>Estacada Cemetery</t>
  </si>
  <si>
    <t>County Public Safety Radio Bond</t>
  </si>
  <si>
    <t>WES- Water Enviroment Services</t>
  </si>
  <si>
    <t>Molalla Aquatic District</t>
  </si>
  <si>
    <t>Oak Lodge Water Service District</t>
  </si>
  <si>
    <t>BOND RATE 2025-26*</t>
  </si>
  <si>
    <t>Milwaukie Phase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</si>
</sst>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%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 vertical="center"/>
    </xf>
    <xf numFmtId="165" fontId="4" fillId="0" borderId="0" xfId="1" applyNumberFormat="1" applyFont="1" applyFill="1" applyBorder="1"/>
    <xf numFmtId="165" fontId="3" fillId="0" borderId="6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4" fillId="0" borderId="1" xfId="1" applyNumberFormat="1" applyFont="1" applyFill="1" applyBorder="1"/>
    <xf numFmtId="165" fontId="4" fillId="0" borderId="1" xfId="0" applyNumberFormat="1" applyFont="1" applyBorder="1"/>
    <xf numFmtId="0" fontId="3" fillId="0" borderId="8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5" fontId="4" fillId="0" borderId="9" xfId="1" applyNumberFormat="1" applyFont="1" applyFill="1" applyBorder="1"/>
    <xf numFmtId="165" fontId="4" fillId="0" borderId="10" xfId="1" applyNumberFormat="1" applyFont="1" applyFill="1" applyBorder="1"/>
    <xf numFmtId="165" fontId="4" fillId="0" borderId="5" xfId="1" applyNumberFormat="1" applyFont="1" applyFill="1" applyBorder="1"/>
    <xf numFmtId="165" fontId="4" fillId="0" borderId="5" xfId="0" applyNumberFormat="1" applyFont="1" applyBorder="1"/>
    <xf numFmtId="0" fontId="3" fillId="0" borderId="0" xfId="0" applyFont="1"/>
    <xf numFmtId="0" fontId="4" fillId="3" borderId="3" xfId="0" applyFont="1" applyFill="1" applyBorder="1" applyAlignment="1">
      <alignment vertical="center"/>
    </xf>
    <xf numFmtId="43" fontId="4" fillId="0" borderId="1" xfId="1" applyFont="1" applyFill="1" applyBorder="1"/>
    <xf numFmtId="43" fontId="4" fillId="0" borderId="1" xfId="0" applyNumberFormat="1" applyFont="1" applyBorder="1"/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43" fontId="4" fillId="0" borderId="4" xfId="1" applyFont="1" applyFill="1" applyBorder="1"/>
    <xf numFmtId="43" fontId="4" fillId="0" borderId="12" xfId="1" applyFont="1" applyFill="1" applyBorder="1"/>
    <xf numFmtId="43" fontId="4" fillId="0" borderId="11" xfId="1" applyFont="1" applyFill="1" applyBorder="1"/>
    <xf numFmtId="0" fontId="3" fillId="2" borderId="13" xfId="0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/>
    </xf>
    <xf numFmtId="164" fontId="4" fillId="2" borderId="14" xfId="0" applyNumberFormat="1" applyFont="1" applyFill="1" applyBorder="1" applyAlignment="1">
      <alignment horizontal="right" vertical="center"/>
    </xf>
    <xf numFmtId="165" fontId="4" fillId="2" borderId="15" xfId="0" applyNumberFormat="1" applyFont="1" applyFill="1" applyBorder="1" applyAlignment="1">
      <alignment horizontal="right"/>
    </xf>
    <xf numFmtId="166" fontId="4" fillId="0" borderId="0" xfId="5" applyNumberFormat="1" applyFont="1" applyFill="1" applyBorder="1"/>
    <xf numFmtId="43" fontId="3" fillId="0" borderId="0" xfId="1" applyFont="1"/>
    <xf numFmtId="0" fontId="4" fillId="3" borderId="16" xfId="0" applyFont="1" applyFill="1" applyBorder="1" applyAlignment="1">
      <alignment vertical="center"/>
    </xf>
    <xf numFmtId="164" fontId="4" fillId="0" borderId="17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 vertical="center"/>
    </xf>
    <xf numFmtId="165" fontId="4" fillId="0" borderId="17" xfId="1" applyNumberFormat="1" applyFont="1" applyFill="1" applyBorder="1"/>
    <xf numFmtId="165" fontId="4" fillId="0" borderId="17" xfId="0" applyNumberFormat="1" applyFont="1" applyBorder="1"/>
    <xf numFmtId="165" fontId="4" fillId="0" borderId="18" xfId="1" applyNumberFormat="1" applyFont="1" applyFill="1" applyBorder="1"/>
    <xf numFmtId="0" fontId="4" fillId="3" borderId="19" xfId="0" applyFont="1" applyFill="1" applyBorder="1" applyAlignment="1">
      <alignment vertical="center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7"/>
  <sheetViews>
    <sheetView tabSelected="1" zoomScale="120" zoomScaleNormal="120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H107" sqref="H107"/>
    </sheetView>
  </sheetViews>
  <sheetFormatPr defaultColWidth="9.140625" defaultRowHeight="12" x14ac:dyDescent="0.2"/>
  <cols>
    <col min="1" max="1" width="28.7109375" style="6" bestFit="1" customWidth="1"/>
    <col min="2" max="2" width="11.42578125" style="7" customWidth="1"/>
    <col min="3" max="3" width="12.28515625" style="7" customWidth="1"/>
    <col min="4" max="4" width="12.42578125" style="8" customWidth="1"/>
    <col min="5" max="5" width="13.140625" style="7" customWidth="1"/>
    <col min="6" max="6" width="10.42578125" style="7" customWidth="1"/>
    <col min="7" max="7" width="11.5703125" style="7" customWidth="1"/>
    <col min="8" max="8" width="10.28515625" style="7" customWidth="1"/>
    <col min="9" max="10" width="15" style="13" bestFit="1" customWidth="1"/>
    <col min="11" max="11" width="14.42578125" style="2" customWidth="1"/>
    <col min="12" max="12" width="14.5703125" style="13" bestFit="1" customWidth="1"/>
    <col min="13" max="13" width="13.42578125" style="13" bestFit="1" customWidth="1"/>
    <col min="14" max="16384" width="9.140625" style="2"/>
  </cols>
  <sheetData>
    <row r="1" spans="1:13" s="1" customFormat="1" ht="36.75" thickBot="1" x14ac:dyDescent="0.25">
      <c r="A1" s="18" t="s">
        <v>0</v>
      </c>
      <c r="B1" s="19" t="s">
        <v>90</v>
      </c>
      <c r="C1" s="19" t="s">
        <v>104</v>
      </c>
      <c r="D1" s="19" t="s">
        <v>89</v>
      </c>
      <c r="E1" s="19" t="s">
        <v>88</v>
      </c>
      <c r="F1" s="19" t="s">
        <v>91</v>
      </c>
      <c r="G1" s="19" t="s">
        <v>120</v>
      </c>
      <c r="H1" s="19" t="s">
        <v>94</v>
      </c>
      <c r="I1" s="14" t="s">
        <v>106</v>
      </c>
      <c r="J1" s="14" t="s">
        <v>107</v>
      </c>
      <c r="K1" s="15" t="s">
        <v>108</v>
      </c>
      <c r="L1" s="14" t="s">
        <v>109</v>
      </c>
      <c r="M1" s="28" t="s">
        <v>110</v>
      </c>
    </row>
    <row r="2" spans="1:13" ht="12" customHeight="1" thickBot="1" x14ac:dyDescent="0.25">
      <c r="A2" s="33" t="s">
        <v>2</v>
      </c>
      <c r="B2" s="34"/>
      <c r="C2" s="34"/>
      <c r="D2" s="35"/>
      <c r="E2" s="34"/>
      <c r="F2" s="34"/>
      <c r="G2" s="34"/>
      <c r="H2" s="34"/>
      <c r="I2" s="34"/>
      <c r="J2" s="34"/>
      <c r="K2" s="34"/>
      <c r="L2" s="34"/>
      <c r="M2" s="36"/>
    </row>
    <row r="3" spans="1:13" ht="12" customHeight="1" x14ac:dyDescent="0.2">
      <c r="A3" s="39" t="s">
        <v>3</v>
      </c>
      <c r="B3" s="40">
        <v>0.58940000000000003</v>
      </c>
      <c r="C3" s="40">
        <v>0.58940000000000003</v>
      </c>
      <c r="D3" s="41"/>
      <c r="E3" s="40"/>
      <c r="F3" s="40"/>
      <c r="G3" s="40"/>
      <c r="H3" s="40">
        <f>SUM(C3:G3)</f>
        <v>0.58940000000000003</v>
      </c>
      <c r="I3" s="42"/>
      <c r="J3" s="42"/>
      <c r="K3" s="43">
        <f>I3+J3</f>
        <v>0</v>
      </c>
      <c r="L3" s="42"/>
      <c r="M3" s="44"/>
    </row>
    <row r="4" spans="1:13" ht="12" customHeight="1" x14ac:dyDescent="0.2">
      <c r="A4" s="25" t="s">
        <v>4</v>
      </c>
      <c r="B4" s="4">
        <v>3.4885999999999999</v>
      </c>
      <c r="C4" s="4">
        <v>3.4885999999999999</v>
      </c>
      <c r="D4" s="3">
        <v>0.49</v>
      </c>
      <c r="E4" s="4"/>
      <c r="F4" s="4"/>
      <c r="G4" s="4"/>
      <c r="H4" s="4">
        <f t="shared" ref="H4:H20" si="0">SUM(C4:G4)</f>
        <v>3.9786000000000001</v>
      </c>
      <c r="I4" s="16"/>
      <c r="J4" s="16"/>
      <c r="K4" s="17">
        <f t="shared" ref="K4:K68" si="1">I4+J4</f>
        <v>0</v>
      </c>
      <c r="L4" s="16"/>
      <c r="M4" s="30">
        <v>10251.4</v>
      </c>
    </row>
    <row r="5" spans="1:13" ht="12" customHeight="1" x14ac:dyDescent="0.2">
      <c r="A5" s="25" t="s">
        <v>5</v>
      </c>
      <c r="B5" s="4">
        <v>2.6749000000000001</v>
      </c>
      <c r="C5" s="4">
        <v>2.6749000000000001</v>
      </c>
      <c r="D5" s="3"/>
      <c r="E5" s="4"/>
      <c r="F5" s="4"/>
      <c r="G5" s="4">
        <v>0.18579999999999999</v>
      </c>
      <c r="H5" s="4">
        <f t="shared" si="0"/>
        <v>2.8607</v>
      </c>
      <c r="I5" s="16">
        <v>124635</v>
      </c>
      <c r="J5" s="16"/>
      <c r="K5" s="17">
        <f t="shared" si="1"/>
        <v>124635</v>
      </c>
      <c r="L5" s="16"/>
      <c r="M5" s="30"/>
    </row>
    <row r="6" spans="1:13" ht="12" customHeight="1" x14ac:dyDescent="0.2">
      <c r="A6" s="25" t="s">
        <v>6</v>
      </c>
      <c r="B6" s="4">
        <v>4.8174000000000001</v>
      </c>
      <c r="C6" s="4">
        <v>4.8174000000000001</v>
      </c>
      <c r="D6" s="3">
        <v>0.99</v>
      </c>
      <c r="E6" s="4"/>
      <c r="F6" s="4"/>
      <c r="G6" s="4"/>
      <c r="H6" s="4">
        <f t="shared" si="0"/>
        <v>5.8074000000000003</v>
      </c>
      <c r="I6" s="16"/>
      <c r="J6" s="16"/>
      <c r="K6" s="17">
        <f t="shared" si="1"/>
        <v>0</v>
      </c>
      <c r="L6" s="16"/>
      <c r="M6" s="30"/>
    </row>
    <row r="7" spans="1:13" ht="12" customHeight="1" x14ac:dyDescent="0.2">
      <c r="A7" s="25" t="s">
        <v>7</v>
      </c>
      <c r="B7" s="4">
        <v>0.67100000000000004</v>
      </c>
      <c r="C7" s="4">
        <v>0.67100000000000004</v>
      </c>
      <c r="D7" s="3">
        <v>1.92</v>
      </c>
      <c r="E7" s="4"/>
      <c r="F7" s="4"/>
      <c r="G7" s="4"/>
      <c r="H7" s="4">
        <f t="shared" si="0"/>
        <v>2.5910000000000002</v>
      </c>
      <c r="I7" s="16"/>
      <c r="J7" s="16"/>
      <c r="K7" s="17">
        <f t="shared" si="1"/>
        <v>0</v>
      </c>
      <c r="L7" s="16"/>
      <c r="M7" s="30"/>
    </row>
    <row r="8" spans="1:13" ht="12" customHeight="1" x14ac:dyDescent="0.2">
      <c r="A8" s="25" t="s">
        <v>8</v>
      </c>
      <c r="B8" s="4">
        <v>0</v>
      </c>
      <c r="C8" s="4">
        <v>0</v>
      </c>
      <c r="D8" s="3"/>
      <c r="E8" s="4"/>
      <c r="F8" s="4"/>
      <c r="G8" s="4"/>
      <c r="H8" s="4">
        <f t="shared" si="0"/>
        <v>0</v>
      </c>
      <c r="I8" s="16"/>
      <c r="J8" s="16"/>
      <c r="K8" s="17">
        <f t="shared" si="1"/>
        <v>0</v>
      </c>
      <c r="L8" s="16"/>
      <c r="M8" s="30"/>
    </row>
    <row r="9" spans="1:13" ht="12" customHeight="1" x14ac:dyDescent="0.2">
      <c r="A9" s="25" t="s">
        <v>93</v>
      </c>
      <c r="B9" s="4">
        <v>5.0353000000000003</v>
      </c>
      <c r="C9" s="4">
        <v>4.9702999999999999</v>
      </c>
      <c r="D9" s="3"/>
      <c r="E9" s="4"/>
      <c r="F9" s="4"/>
      <c r="G9" s="4">
        <v>0.22470000000000001</v>
      </c>
      <c r="H9" s="4">
        <f t="shared" si="0"/>
        <v>5.1950000000000003</v>
      </c>
      <c r="I9" s="16"/>
      <c r="J9" s="16">
        <v>2225532</v>
      </c>
      <c r="K9" s="17">
        <f t="shared" si="1"/>
        <v>2225532</v>
      </c>
      <c r="L9" s="16"/>
      <c r="M9" s="30"/>
    </row>
    <row r="10" spans="1:13" ht="12" customHeight="1" x14ac:dyDescent="0.2">
      <c r="A10" s="25" t="s">
        <v>9</v>
      </c>
      <c r="B10" s="4">
        <v>4.5884</v>
      </c>
      <c r="C10" s="4">
        <v>4.5884</v>
      </c>
      <c r="D10" s="3"/>
      <c r="E10" s="4"/>
      <c r="F10" s="4"/>
      <c r="G10" s="4">
        <v>0.22470000000000001</v>
      </c>
      <c r="H10" s="4">
        <f t="shared" si="0"/>
        <v>4.8131000000000004</v>
      </c>
      <c r="I10" s="16"/>
      <c r="J10" s="16">
        <v>2225532</v>
      </c>
      <c r="K10" s="17">
        <f t="shared" si="1"/>
        <v>2225532</v>
      </c>
      <c r="L10" s="16"/>
      <c r="M10" s="30"/>
    </row>
    <row r="11" spans="1:13" ht="12" customHeight="1" x14ac:dyDescent="0.2">
      <c r="A11" s="25" t="s">
        <v>10</v>
      </c>
      <c r="B11" s="4">
        <v>6.5378999999999996</v>
      </c>
      <c r="C11" s="4">
        <v>4.1367000000000003</v>
      </c>
      <c r="D11" s="3"/>
      <c r="E11" s="4"/>
      <c r="F11" s="4"/>
      <c r="G11" s="4">
        <v>0.30709999999999998</v>
      </c>
      <c r="H11" s="4">
        <f t="shared" si="0"/>
        <v>4.4438000000000004</v>
      </c>
      <c r="I11" s="16"/>
      <c r="J11" s="16">
        <v>856694.93</v>
      </c>
      <c r="K11" s="17">
        <f t="shared" si="1"/>
        <v>856694.93</v>
      </c>
      <c r="L11" s="16"/>
      <c r="M11" s="30"/>
    </row>
    <row r="12" spans="1:13" ht="12" customHeight="1" x14ac:dyDescent="0.2">
      <c r="A12" s="25" t="s">
        <v>121</v>
      </c>
      <c r="B12" s="4">
        <v>6.5378999999999996</v>
      </c>
      <c r="C12" s="4">
        <v>1.7316</v>
      </c>
      <c r="D12" s="3"/>
      <c r="E12" s="4"/>
      <c r="F12" s="4"/>
      <c r="G12" s="4">
        <v>0.13170000000000001</v>
      </c>
      <c r="H12" s="4">
        <f t="shared" si="0"/>
        <v>1.8633</v>
      </c>
      <c r="I12" s="16"/>
      <c r="J12" s="16">
        <v>3305.07</v>
      </c>
      <c r="K12" s="17">
        <f t="shared" si="1"/>
        <v>3305.07</v>
      </c>
      <c r="L12" s="16"/>
      <c r="M12" s="30"/>
    </row>
    <row r="13" spans="1:13" ht="12" customHeight="1" x14ac:dyDescent="0.2">
      <c r="A13" s="25" t="s">
        <v>11</v>
      </c>
      <c r="B13" s="4">
        <v>5.3058000000000005</v>
      </c>
      <c r="C13" s="4">
        <v>5.3057999999999996</v>
      </c>
      <c r="D13" s="3"/>
      <c r="E13" s="4"/>
      <c r="F13" s="4"/>
      <c r="G13" s="4">
        <v>0.89259999999999995</v>
      </c>
      <c r="H13" s="4">
        <f t="shared" si="0"/>
        <v>6.1983999999999995</v>
      </c>
      <c r="I13" s="16"/>
      <c r="J13" s="16">
        <v>805812</v>
      </c>
      <c r="K13" s="17">
        <f t="shared" si="1"/>
        <v>805812</v>
      </c>
      <c r="L13" s="16"/>
      <c r="M13" s="30"/>
    </row>
    <row r="14" spans="1:13" ht="12" customHeight="1" x14ac:dyDescent="0.2">
      <c r="A14" s="25" t="s">
        <v>12</v>
      </c>
      <c r="B14" s="4">
        <v>5.0571000000000002</v>
      </c>
      <c r="C14" s="4">
        <v>4.4889999999999999</v>
      </c>
      <c r="D14" s="3"/>
      <c r="E14" s="4"/>
      <c r="F14" s="4"/>
      <c r="G14" s="4"/>
      <c r="H14" s="4">
        <f t="shared" si="0"/>
        <v>4.4889999999999999</v>
      </c>
      <c r="I14" s="16"/>
      <c r="J14" s="16"/>
      <c r="K14" s="17">
        <f t="shared" si="1"/>
        <v>0</v>
      </c>
      <c r="L14" s="16"/>
      <c r="M14" s="30"/>
    </row>
    <row r="15" spans="1:13" ht="12" customHeight="1" x14ac:dyDescent="0.2">
      <c r="A15" s="25" t="s">
        <v>13</v>
      </c>
      <c r="B15" s="4">
        <v>4.577</v>
      </c>
      <c r="C15" s="4">
        <v>4.577</v>
      </c>
      <c r="D15" s="3">
        <v>1.2025999999999999</v>
      </c>
      <c r="E15" s="3">
        <v>2.9874000000000001</v>
      </c>
      <c r="G15" s="4">
        <f>0.0135+0.3819</f>
        <v>0.39540000000000003</v>
      </c>
      <c r="H15" s="4">
        <f t="shared" si="0"/>
        <v>9.1623999999999999</v>
      </c>
      <c r="I15" s="16">
        <v>1151473</v>
      </c>
      <c r="J15" s="16">
        <v>32419181</v>
      </c>
      <c r="K15" s="17">
        <f t="shared" si="1"/>
        <v>33570654</v>
      </c>
      <c r="L15" s="16">
        <v>251613821</v>
      </c>
      <c r="M15" s="30">
        <v>3626.28</v>
      </c>
    </row>
    <row r="16" spans="1:13" ht="12" customHeight="1" x14ac:dyDescent="0.2">
      <c r="A16" s="25" t="s">
        <v>14</v>
      </c>
      <c r="B16" s="4">
        <v>0</v>
      </c>
      <c r="C16" s="4">
        <v>0</v>
      </c>
      <c r="D16" s="3"/>
      <c r="E16" s="4"/>
      <c r="F16" s="4"/>
      <c r="G16" s="4"/>
      <c r="H16" s="4">
        <f t="shared" si="0"/>
        <v>0</v>
      </c>
      <c r="I16" s="16"/>
      <c r="J16" s="16"/>
      <c r="K16" s="17">
        <f t="shared" si="1"/>
        <v>0</v>
      </c>
      <c r="L16" s="16"/>
      <c r="M16" s="30"/>
    </row>
    <row r="17" spans="1:13" ht="12" customHeight="1" x14ac:dyDescent="0.2">
      <c r="A17" s="25" t="s">
        <v>15</v>
      </c>
      <c r="B17" s="4">
        <v>4.1151999999999997</v>
      </c>
      <c r="C17" s="4">
        <v>4.1151999999999997</v>
      </c>
      <c r="D17" s="3"/>
      <c r="E17" s="4"/>
      <c r="F17" s="4"/>
      <c r="G17" s="4"/>
      <c r="H17" s="4">
        <f t="shared" si="0"/>
        <v>4.1151999999999997</v>
      </c>
      <c r="I17" s="16"/>
      <c r="J17" s="16"/>
      <c r="K17" s="17">
        <f t="shared" si="1"/>
        <v>0</v>
      </c>
      <c r="L17" s="16"/>
      <c r="M17" s="30"/>
    </row>
    <row r="18" spans="1:13" ht="12" customHeight="1" x14ac:dyDescent="0.2">
      <c r="A18" s="25" t="s">
        <v>16</v>
      </c>
      <c r="B18" s="4">
        <v>2.2665000000000002</v>
      </c>
      <c r="C18" s="4">
        <v>2.2665000000000002</v>
      </c>
      <c r="D18" s="3"/>
      <c r="E18" s="4"/>
      <c r="F18" s="4"/>
      <c r="G18" s="4">
        <v>0.8498</v>
      </c>
      <c r="H18" s="4">
        <f t="shared" si="0"/>
        <v>3.1163000000000003</v>
      </c>
      <c r="I18" s="16"/>
      <c r="J18" s="16">
        <v>5263160</v>
      </c>
      <c r="K18" s="17">
        <f t="shared" si="1"/>
        <v>5263160</v>
      </c>
      <c r="L18" s="16"/>
      <c r="M18" s="30"/>
    </row>
    <row r="19" spans="1:13" ht="12" customHeight="1" x14ac:dyDescent="0.2">
      <c r="A19" s="25" t="s">
        <v>17</v>
      </c>
      <c r="B19" s="4">
        <v>2.12</v>
      </c>
      <c r="C19" s="4">
        <v>2.12</v>
      </c>
      <c r="D19" s="3"/>
      <c r="E19" s="4"/>
      <c r="F19" s="4"/>
      <c r="G19" s="4">
        <v>0.38719999999999999</v>
      </c>
      <c r="H19" s="4">
        <f t="shared" si="0"/>
        <v>2.5072000000000001</v>
      </c>
      <c r="I19" s="16"/>
      <c r="J19" s="16">
        <v>1851000</v>
      </c>
      <c r="K19" s="17">
        <f t="shared" si="1"/>
        <v>1851000</v>
      </c>
      <c r="L19" s="16"/>
      <c r="M19" s="30"/>
    </row>
    <row r="20" spans="1:13" ht="12" customHeight="1" thickBot="1" x14ac:dyDescent="0.25">
      <c r="A20" s="25" t="s">
        <v>18</v>
      </c>
      <c r="B20" s="4">
        <v>2.5206</v>
      </c>
      <c r="C20" s="4">
        <v>2.5206</v>
      </c>
      <c r="D20" s="3"/>
      <c r="E20" s="4"/>
      <c r="F20" s="4"/>
      <c r="G20" s="4"/>
      <c r="H20" s="4">
        <f t="shared" si="0"/>
        <v>2.5206</v>
      </c>
      <c r="I20" s="16"/>
      <c r="J20" s="16"/>
      <c r="K20" s="17">
        <f t="shared" si="1"/>
        <v>0</v>
      </c>
      <c r="L20" s="16"/>
      <c r="M20" s="30"/>
    </row>
    <row r="21" spans="1:13" ht="12" customHeight="1" thickBot="1" x14ac:dyDescent="0.25">
      <c r="A21" s="33" t="s">
        <v>19</v>
      </c>
      <c r="B21" s="34"/>
      <c r="C21" s="34"/>
      <c r="D21" s="35"/>
      <c r="E21" s="34"/>
      <c r="F21" s="34"/>
      <c r="G21" s="34"/>
      <c r="H21" s="34"/>
      <c r="I21" s="34"/>
      <c r="J21" s="34"/>
      <c r="K21" s="34"/>
      <c r="L21" s="34"/>
      <c r="M21" s="36"/>
    </row>
    <row r="22" spans="1:13" ht="12" customHeight="1" x14ac:dyDescent="0.2">
      <c r="A22" s="25" t="s">
        <v>20</v>
      </c>
      <c r="B22" s="4">
        <v>0.55820000000000003</v>
      </c>
      <c r="C22" s="4">
        <v>0.55820000000000003</v>
      </c>
      <c r="D22" s="3"/>
      <c r="E22" s="4"/>
      <c r="F22" s="4"/>
      <c r="G22" s="4">
        <v>0.23130000000000001</v>
      </c>
      <c r="H22" s="4">
        <f>SUM(C22:G22)</f>
        <v>0.78950000000000009</v>
      </c>
      <c r="I22" s="16"/>
      <c r="J22" s="16">
        <v>11729927</v>
      </c>
      <c r="K22" s="17">
        <f t="shared" si="1"/>
        <v>11729927</v>
      </c>
      <c r="L22" s="16"/>
      <c r="M22" s="30"/>
    </row>
    <row r="23" spans="1:13" ht="12" customHeight="1" x14ac:dyDescent="0.2">
      <c r="A23" s="25" t="s">
        <v>21</v>
      </c>
      <c r="B23" s="4">
        <v>0.49170000000000003</v>
      </c>
      <c r="C23" s="4">
        <v>0.49170000000000003</v>
      </c>
      <c r="D23" s="3"/>
      <c r="E23" s="4"/>
      <c r="F23" s="4"/>
      <c r="G23" s="4">
        <v>0.25130000000000002</v>
      </c>
      <c r="H23" s="4">
        <f t="shared" ref="H23:H24" si="2">SUM(C23:G23)</f>
        <v>0.7430000000000001</v>
      </c>
      <c r="I23" s="16"/>
      <c r="J23" s="16">
        <v>9255579</v>
      </c>
      <c r="K23" s="17">
        <f t="shared" si="1"/>
        <v>9255579</v>
      </c>
      <c r="L23" s="16"/>
      <c r="M23" s="30"/>
    </row>
    <row r="24" spans="1:13" ht="12" customHeight="1" thickBot="1" x14ac:dyDescent="0.25">
      <c r="A24" s="25" t="s">
        <v>13</v>
      </c>
      <c r="B24" s="4">
        <v>0.2828</v>
      </c>
      <c r="C24" s="4">
        <v>0.2828</v>
      </c>
      <c r="D24" s="3"/>
      <c r="E24" s="4"/>
      <c r="F24" s="4"/>
      <c r="G24" s="4">
        <v>0.35189999999999999</v>
      </c>
      <c r="H24" s="4">
        <f t="shared" si="2"/>
        <v>0.63470000000000004</v>
      </c>
      <c r="I24" s="16"/>
      <c r="J24" s="16">
        <v>67062724</v>
      </c>
      <c r="K24" s="17">
        <f t="shared" si="1"/>
        <v>67062724</v>
      </c>
      <c r="L24" s="16"/>
      <c r="M24" s="30"/>
    </row>
    <row r="25" spans="1:13" ht="12" customHeight="1" thickBot="1" x14ac:dyDescent="0.25">
      <c r="A25" s="33" t="s">
        <v>22</v>
      </c>
      <c r="B25" s="34"/>
      <c r="C25" s="34"/>
      <c r="D25" s="35"/>
      <c r="E25" s="34"/>
      <c r="F25" s="34"/>
      <c r="G25" s="34"/>
      <c r="H25" s="34"/>
      <c r="I25" s="34"/>
      <c r="J25" s="34"/>
      <c r="K25" s="34"/>
      <c r="L25" s="34"/>
      <c r="M25" s="36"/>
    </row>
    <row r="26" spans="1:13" ht="12" customHeight="1" x14ac:dyDescent="0.2">
      <c r="A26" s="25" t="s">
        <v>23</v>
      </c>
      <c r="B26" s="4">
        <v>0.36870000000000003</v>
      </c>
      <c r="C26" s="4">
        <v>0.36870000000000003</v>
      </c>
      <c r="D26" s="3"/>
      <c r="E26" s="4"/>
      <c r="F26" s="4"/>
      <c r="G26" s="4"/>
      <c r="H26" s="4">
        <f>SUM(C26:G26)</f>
        <v>0.36870000000000003</v>
      </c>
      <c r="I26" s="16"/>
      <c r="J26" s="16"/>
      <c r="K26" s="17"/>
      <c r="L26" s="16"/>
      <c r="M26" s="30"/>
    </row>
    <row r="27" spans="1:13" ht="12" customHeight="1" x14ac:dyDescent="0.2">
      <c r="A27" s="25" t="s">
        <v>24</v>
      </c>
      <c r="B27" s="4">
        <v>0.23980000000000001</v>
      </c>
      <c r="C27" s="4">
        <v>0.23980000000000001</v>
      </c>
      <c r="D27" s="3"/>
      <c r="E27" s="4"/>
      <c r="F27" s="4"/>
      <c r="G27" s="4"/>
      <c r="H27" s="4">
        <f t="shared" ref="H27:H30" si="3">SUM(C27:G27)</f>
        <v>0.23980000000000001</v>
      </c>
      <c r="I27" s="16"/>
      <c r="J27" s="16"/>
      <c r="K27" s="17"/>
      <c r="L27" s="16"/>
      <c r="M27" s="30"/>
    </row>
    <row r="28" spans="1:13" ht="12" customHeight="1" x14ac:dyDescent="0.2">
      <c r="A28" s="25" t="s">
        <v>25</v>
      </c>
      <c r="B28" s="4">
        <v>0.45760000000000001</v>
      </c>
      <c r="C28" s="4">
        <v>0.45760000000000001</v>
      </c>
      <c r="D28" s="3"/>
      <c r="E28" s="4"/>
      <c r="F28" s="4"/>
      <c r="G28" s="4"/>
      <c r="H28" s="4">
        <f t="shared" si="3"/>
        <v>0.45760000000000001</v>
      </c>
      <c r="I28" s="16"/>
      <c r="J28" s="16"/>
      <c r="K28" s="17"/>
      <c r="L28" s="16"/>
      <c r="M28" s="30"/>
    </row>
    <row r="29" spans="1:13" ht="12" customHeight="1" x14ac:dyDescent="0.2">
      <c r="A29" s="25" t="s">
        <v>26</v>
      </c>
      <c r="B29" s="4">
        <v>0.15379999999999999</v>
      </c>
      <c r="C29" s="4">
        <v>0.15379999999999999</v>
      </c>
      <c r="D29" s="3"/>
      <c r="E29" s="4"/>
      <c r="F29" s="4"/>
      <c r="G29" s="4"/>
      <c r="H29" s="4">
        <f t="shared" si="3"/>
        <v>0.15379999999999999</v>
      </c>
      <c r="I29" s="16"/>
      <c r="J29" s="16"/>
      <c r="K29" s="17"/>
      <c r="L29" s="16"/>
      <c r="M29" s="30"/>
    </row>
    <row r="30" spans="1:13" ht="12" customHeight="1" thickBot="1" x14ac:dyDescent="0.25">
      <c r="A30" s="25" t="s">
        <v>27</v>
      </c>
      <c r="B30" s="4">
        <v>0.29670000000000002</v>
      </c>
      <c r="C30" s="4">
        <v>0.29670000000000002</v>
      </c>
      <c r="D30" s="5"/>
      <c r="E30" s="4"/>
      <c r="F30" s="4"/>
      <c r="G30" s="4"/>
      <c r="H30" s="4">
        <f t="shared" si="3"/>
        <v>0.29670000000000002</v>
      </c>
      <c r="I30" s="16"/>
      <c r="J30" s="16"/>
      <c r="K30" s="17"/>
      <c r="L30" s="16"/>
      <c r="M30" s="30"/>
    </row>
    <row r="31" spans="1:13" ht="12" customHeight="1" thickBot="1" x14ac:dyDescent="0.25">
      <c r="A31" s="33" t="s">
        <v>28</v>
      </c>
      <c r="B31" s="34"/>
      <c r="C31" s="34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3" ht="12" customHeight="1" x14ac:dyDescent="0.2">
      <c r="A32" s="25" t="s">
        <v>35</v>
      </c>
      <c r="B32" s="4">
        <v>0.84429999999999994</v>
      </c>
      <c r="C32" s="4">
        <v>0.84430000000000005</v>
      </c>
      <c r="D32" s="3">
        <v>1.51</v>
      </c>
      <c r="E32" s="4"/>
      <c r="F32" s="4"/>
      <c r="G32" s="4"/>
      <c r="H32" s="4">
        <f t="shared" ref="H32:H44" si="4">SUM(C32:G32)</f>
        <v>2.3543000000000003</v>
      </c>
      <c r="I32" s="16"/>
      <c r="J32" s="16"/>
      <c r="K32" s="17">
        <f t="shared" si="1"/>
        <v>0</v>
      </c>
      <c r="L32" s="16"/>
      <c r="M32" s="30"/>
    </row>
    <row r="33" spans="1:15" ht="12" customHeight="1" x14ac:dyDescent="0.2">
      <c r="A33" s="25" t="s">
        <v>34</v>
      </c>
      <c r="B33" s="4">
        <v>1.5456000000000001</v>
      </c>
      <c r="C33" s="4">
        <v>1.5456000000000001</v>
      </c>
      <c r="D33" s="3">
        <v>0.95</v>
      </c>
      <c r="E33" s="4"/>
      <c r="F33" s="4"/>
      <c r="G33" s="4">
        <v>0.20910000000000001</v>
      </c>
      <c r="H33" s="4">
        <f t="shared" si="4"/>
        <v>2.7046999999999999</v>
      </c>
      <c r="I33" s="16"/>
      <c r="J33" s="16">
        <v>632994</v>
      </c>
      <c r="K33" s="17">
        <f t="shared" si="1"/>
        <v>632994</v>
      </c>
      <c r="L33" s="16"/>
      <c r="M33" s="30"/>
    </row>
    <row r="34" spans="1:15" ht="12" customHeight="1" x14ac:dyDescent="0.2">
      <c r="A34" s="25" t="s">
        <v>29</v>
      </c>
      <c r="B34" s="4">
        <v>2.4011999999999998</v>
      </c>
      <c r="C34" s="4">
        <v>2.4011999999999998</v>
      </c>
      <c r="D34" s="3">
        <v>0.52</v>
      </c>
      <c r="E34" s="4"/>
      <c r="F34" s="4"/>
      <c r="G34" s="4">
        <v>8.0600000000000005E-2</v>
      </c>
      <c r="H34" s="4">
        <f t="shared" si="4"/>
        <v>3.0017999999999998</v>
      </c>
      <c r="I34" s="16"/>
      <c r="J34" s="16">
        <v>2479500</v>
      </c>
      <c r="K34" s="17">
        <f t="shared" si="1"/>
        <v>2479500</v>
      </c>
      <c r="L34" s="16"/>
      <c r="M34" s="30"/>
    </row>
    <row r="35" spans="1:15" ht="12" customHeight="1" x14ac:dyDescent="0.2">
      <c r="A35" s="25" t="s">
        <v>38</v>
      </c>
      <c r="B35" s="4">
        <v>1.5601</v>
      </c>
      <c r="C35" s="4">
        <v>1.5601</v>
      </c>
      <c r="D35" s="3"/>
      <c r="E35" s="4"/>
      <c r="F35" s="4"/>
      <c r="G35" s="4"/>
      <c r="H35" s="4">
        <f t="shared" si="4"/>
        <v>1.5601</v>
      </c>
      <c r="I35" s="16"/>
      <c r="J35" s="16"/>
      <c r="K35" s="17">
        <f t="shared" si="1"/>
        <v>0</v>
      </c>
      <c r="L35" s="16"/>
      <c r="M35" s="30"/>
    </row>
    <row r="36" spans="1:15" ht="12" customHeight="1" x14ac:dyDescent="0.2">
      <c r="A36" s="25" t="s">
        <v>37</v>
      </c>
      <c r="B36" s="4">
        <v>2.4028999999999998</v>
      </c>
      <c r="C36" s="4">
        <v>2.4028999999999998</v>
      </c>
      <c r="D36" s="3"/>
      <c r="E36" s="4"/>
      <c r="F36" s="4"/>
      <c r="G36" s="4"/>
      <c r="H36" s="4">
        <f t="shared" si="4"/>
        <v>2.4028999999999998</v>
      </c>
      <c r="I36" s="16"/>
      <c r="J36" s="16"/>
      <c r="K36" s="17">
        <f t="shared" si="1"/>
        <v>0</v>
      </c>
      <c r="L36" s="16"/>
      <c r="M36" s="30"/>
    </row>
    <row r="37" spans="1:15" ht="12" customHeight="1" x14ac:dyDescent="0.2">
      <c r="A37" s="25" t="s">
        <v>41</v>
      </c>
      <c r="B37" s="4">
        <v>2.6384999999999996</v>
      </c>
      <c r="C37" s="4">
        <v>2.6385000000000001</v>
      </c>
      <c r="D37" s="3">
        <v>0.25</v>
      </c>
      <c r="E37" s="4"/>
      <c r="F37" s="4"/>
      <c r="G37" s="4">
        <v>0.79249999999999998</v>
      </c>
      <c r="H37" s="4">
        <f t="shared" si="4"/>
        <v>3.681</v>
      </c>
      <c r="I37" s="16"/>
      <c r="J37" s="16">
        <v>1070202</v>
      </c>
      <c r="K37" s="17">
        <f t="shared" si="1"/>
        <v>1070202</v>
      </c>
      <c r="L37" s="16"/>
      <c r="M37" s="30"/>
    </row>
    <row r="38" spans="1:15" ht="12" customHeight="1" x14ac:dyDescent="0.2">
      <c r="A38" s="25" t="s">
        <v>31</v>
      </c>
      <c r="B38" s="4">
        <v>1.9092</v>
      </c>
      <c r="C38" s="4">
        <v>1.9092</v>
      </c>
      <c r="D38" s="3">
        <v>0.15</v>
      </c>
      <c r="E38" s="4"/>
      <c r="F38" s="4"/>
      <c r="G38" s="4"/>
      <c r="H38" s="4">
        <f t="shared" si="4"/>
        <v>2.0592000000000001</v>
      </c>
      <c r="I38" s="16"/>
      <c r="J38" s="16"/>
      <c r="K38" s="17">
        <f t="shared" si="1"/>
        <v>0</v>
      </c>
      <c r="L38" s="16"/>
      <c r="M38" s="30"/>
    </row>
    <row r="39" spans="1:15" ht="12" customHeight="1" x14ac:dyDescent="0.2">
      <c r="A39" s="25" t="s">
        <v>40</v>
      </c>
      <c r="B39" s="4">
        <v>0.7833</v>
      </c>
      <c r="C39" s="4">
        <v>0.7833</v>
      </c>
      <c r="D39" s="3">
        <v>0.76</v>
      </c>
      <c r="E39" s="4"/>
      <c r="F39" s="4"/>
      <c r="G39" s="4">
        <v>0.27239999999999998</v>
      </c>
      <c r="H39" s="4">
        <f t="shared" si="4"/>
        <v>1.8156999999999999</v>
      </c>
      <c r="I39" s="16"/>
      <c r="J39" s="16">
        <v>586857</v>
      </c>
      <c r="K39" s="17">
        <f t="shared" si="1"/>
        <v>586857</v>
      </c>
      <c r="L39" s="16"/>
      <c r="M39" s="30"/>
    </row>
    <row r="40" spans="1:15" ht="12" customHeight="1" x14ac:dyDescent="0.2">
      <c r="A40" s="25" t="s">
        <v>32</v>
      </c>
      <c r="B40" s="4">
        <v>0.53410000000000002</v>
      </c>
      <c r="C40" s="4">
        <v>0.53410000000000002</v>
      </c>
      <c r="D40" s="3">
        <v>0.5</v>
      </c>
      <c r="E40" s="4"/>
      <c r="F40" s="4"/>
      <c r="G40" s="4"/>
      <c r="H40" s="4">
        <f t="shared" si="4"/>
        <v>1.0341</v>
      </c>
      <c r="I40" s="16"/>
      <c r="J40" s="16"/>
      <c r="K40" s="17">
        <f t="shared" si="1"/>
        <v>0</v>
      </c>
      <c r="L40" s="16"/>
      <c r="M40" s="30"/>
    </row>
    <row r="41" spans="1:15" ht="12" customHeight="1" x14ac:dyDescent="0.2">
      <c r="A41" s="25" t="s">
        <v>33</v>
      </c>
      <c r="B41" s="4">
        <v>1.2361</v>
      </c>
      <c r="C41" s="4">
        <v>1.2361</v>
      </c>
      <c r="D41" s="3">
        <v>0.25</v>
      </c>
      <c r="E41" s="4"/>
      <c r="F41" s="4"/>
      <c r="G41" s="4"/>
      <c r="H41" s="4">
        <f t="shared" si="4"/>
        <v>1.4861</v>
      </c>
      <c r="I41" s="16"/>
      <c r="J41" s="16"/>
      <c r="K41" s="17">
        <f t="shared" si="1"/>
        <v>0</v>
      </c>
      <c r="L41" s="16"/>
      <c r="M41" s="30"/>
    </row>
    <row r="42" spans="1:15" ht="12" customHeight="1" x14ac:dyDescent="0.2">
      <c r="A42" s="25" t="s">
        <v>39</v>
      </c>
      <c r="B42" s="4">
        <v>2.1775000000000002</v>
      </c>
      <c r="C42" s="4">
        <v>2.1775000000000002</v>
      </c>
      <c r="D42" s="3"/>
      <c r="E42" s="4"/>
      <c r="F42" s="4"/>
      <c r="G42" s="4"/>
      <c r="H42" s="4">
        <f t="shared" si="4"/>
        <v>2.1775000000000002</v>
      </c>
      <c r="I42" s="16"/>
      <c r="J42" s="16"/>
      <c r="K42" s="17">
        <f t="shared" si="1"/>
        <v>0</v>
      </c>
      <c r="L42" s="16"/>
      <c r="M42" s="30"/>
      <c r="O42" s="37"/>
    </row>
    <row r="43" spans="1:15" ht="12" customHeight="1" x14ac:dyDescent="0.2">
      <c r="A43" s="25" t="s">
        <v>30</v>
      </c>
      <c r="B43" s="4">
        <v>1.0396999999999998</v>
      </c>
      <c r="C43" s="4">
        <v>1.0397000000000001</v>
      </c>
      <c r="D43" s="3"/>
      <c r="E43" s="4"/>
      <c r="F43" s="4"/>
      <c r="G43" s="4">
        <v>0.1981</v>
      </c>
      <c r="H43" s="4">
        <f t="shared" si="4"/>
        <v>1.2378</v>
      </c>
      <c r="I43" s="16"/>
      <c r="J43" s="16">
        <v>391184</v>
      </c>
      <c r="K43" s="17">
        <f t="shared" si="1"/>
        <v>391184</v>
      </c>
      <c r="L43" s="16"/>
      <c r="M43" s="30"/>
    </row>
    <row r="44" spans="1:15" ht="12" customHeight="1" thickBot="1" x14ac:dyDescent="0.25">
      <c r="A44" s="25" t="s">
        <v>36</v>
      </c>
      <c r="B44" s="4">
        <v>1.5251999999999999</v>
      </c>
      <c r="C44" s="4">
        <v>1.5251999999999999</v>
      </c>
      <c r="D44" s="3">
        <v>0.69</v>
      </c>
      <c r="E44" s="4"/>
      <c r="F44" s="4"/>
      <c r="G44" s="4">
        <v>0.1062</v>
      </c>
      <c r="H44" s="4">
        <f t="shared" si="4"/>
        <v>2.3213999999999997</v>
      </c>
      <c r="I44" s="16"/>
      <c r="J44" s="16">
        <v>8854070</v>
      </c>
      <c r="K44" s="17">
        <f t="shared" si="1"/>
        <v>8854070</v>
      </c>
      <c r="L44" s="16"/>
      <c r="M44" s="30"/>
    </row>
    <row r="45" spans="1:15" ht="12" customHeight="1" thickBot="1" x14ac:dyDescent="0.25">
      <c r="A45" s="33" t="s">
        <v>111</v>
      </c>
      <c r="B45" s="34"/>
      <c r="C45" s="34"/>
      <c r="D45" s="35"/>
      <c r="E45" s="34"/>
      <c r="F45" s="34"/>
      <c r="G45" s="34"/>
      <c r="H45" s="34"/>
      <c r="I45" s="34"/>
      <c r="J45" s="34"/>
      <c r="K45" s="34"/>
      <c r="L45" s="34"/>
      <c r="M45" s="36"/>
    </row>
    <row r="46" spans="1:15" ht="12" customHeight="1" thickBot="1" x14ac:dyDescent="0.25">
      <c r="A46" s="25" t="s">
        <v>112</v>
      </c>
      <c r="B46" s="4">
        <v>0</v>
      </c>
      <c r="C46" s="4">
        <v>0</v>
      </c>
      <c r="D46" s="3"/>
      <c r="E46" s="4"/>
      <c r="F46" s="4"/>
      <c r="G46" s="4"/>
      <c r="H46" s="4">
        <f>SUM(C46:G46)</f>
        <v>0</v>
      </c>
      <c r="I46" s="16"/>
      <c r="J46" s="16"/>
      <c r="K46" s="17">
        <f t="shared" si="1"/>
        <v>0</v>
      </c>
      <c r="L46" s="16"/>
      <c r="M46" s="30">
        <v>2411765.2200000002</v>
      </c>
    </row>
    <row r="47" spans="1:15" ht="12" customHeight="1" thickBot="1" x14ac:dyDescent="0.25">
      <c r="A47" s="33" t="s">
        <v>42</v>
      </c>
      <c r="B47" s="34"/>
      <c r="C47" s="34"/>
      <c r="D47" s="35"/>
      <c r="E47" s="34"/>
      <c r="F47" s="34"/>
      <c r="G47" s="34"/>
      <c r="H47" s="34"/>
      <c r="I47" s="34"/>
      <c r="J47" s="34"/>
      <c r="K47" s="34"/>
      <c r="L47" s="34"/>
      <c r="M47" s="36"/>
    </row>
    <row r="48" spans="1:15" ht="12" customHeight="1" x14ac:dyDescent="0.2">
      <c r="A48" s="25" t="s">
        <v>115</v>
      </c>
      <c r="B48" s="4">
        <v>5.9200000000000003E-2</v>
      </c>
      <c r="C48" s="4">
        <v>5.9200000000000003E-2</v>
      </c>
      <c r="D48" s="3"/>
      <c r="E48" s="4"/>
      <c r="F48" s="4"/>
      <c r="G48" s="4"/>
      <c r="H48" s="4">
        <f>SUM(C48:G48)</f>
        <v>5.9200000000000003E-2</v>
      </c>
      <c r="I48" s="16"/>
      <c r="J48" s="16"/>
      <c r="K48" s="17">
        <f t="shared" si="1"/>
        <v>0</v>
      </c>
      <c r="L48" s="16"/>
      <c r="M48" s="30"/>
    </row>
    <row r="49" spans="1:13" ht="12" customHeight="1" x14ac:dyDescent="0.2">
      <c r="A49" s="25" t="s">
        <v>97</v>
      </c>
      <c r="B49" s="4">
        <v>2.4041999999999999</v>
      </c>
      <c r="C49" s="4">
        <v>2.4041999999999999</v>
      </c>
      <c r="D49" s="3">
        <v>0.36799999999999999</v>
      </c>
      <c r="E49" s="4"/>
      <c r="F49" s="4"/>
      <c r="G49" s="4"/>
      <c r="H49" s="4">
        <f t="shared" ref="H49:H63" si="5">SUM(C49:G49)</f>
        <v>2.7721999999999998</v>
      </c>
      <c r="I49" s="16"/>
      <c r="J49" s="16"/>
      <c r="K49" s="17">
        <f t="shared" si="1"/>
        <v>0</v>
      </c>
      <c r="L49" s="16"/>
      <c r="M49" s="30"/>
    </row>
    <row r="50" spans="1:13" ht="12" customHeight="1" x14ac:dyDescent="0.2">
      <c r="A50" s="25" t="s">
        <v>92</v>
      </c>
      <c r="B50" s="4">
        <v>2.9765999999999999</v>
      </c>
      <c r="C50" s="4">
        <v>2.9765999999999999</v>
      </c>
      <c r="D50" s="3">
        <v>0.36799999999999999</v>
      </c>
      <c r="E50" s="4"/>
      <c r="F50" s="4"/>
      <c r="G50" s="4"/>
      <c r="H50" s="4">
        <f t="shared" si="5"/>
        <v>3.3445999999999998</v>
      </c>
      <c r="I50" s="16"/>
      <c r="J50" s="16"/>
      <c r="K50" s="17">
        <f t="shared" si="1"/>
        <v>0</v>
      </c>
      <c r="L50" s="16"/>
      <c r="M50" s="30"/>
    </row>
    <row r="51" spans="1:13" ht="12" customHeight="1" x14ac:dyDescent="0.2">
      <c r="A51" s="25" t="s">
        <v>1</v>
      </c>
      <c r="B51" s="4">
        <v>0.7198</v>
      </c>
      <c r="C51" s="4">
        <v>0.7198</v>
      </c>
      <c r="D51" s="3"/>
      <c r="E51" s="4"/>
      <c r="F51" s="4"/>
      <c r="G51" s="4"/>
      <c r="H51" s="4">
        <f t="shared" si="5"/>
        <v>0.7198</v>
      </c>
      <c r="I51" s="16"/>
      <c r="J51" s="16"/>
      <c r="K51" s="17">
        <f t="shared" si="1"/>
        <v>0</v>
      </c>
      <c r="L51" s="16"/>
      <c r="M51" s="30"/>
    </row>
    <row r="52" spans="1:13" ht="12" customHeight="1" x14ac:dyDescent="0.2">
      <c r="A52" s="25" t="s">
        <v>100</v>
      </c>
      <c r="B52" s="4">
        <v>0.39739999999999998</v>
      </c>
      <c r="C52" s="4">
        <v>0.39739999999999998</v>
      </c>
      <c r="D52" s="3"/>
      <c r="E52" s="4"/>
      <c r="F52" s="4"/>
      <c r="G52" s="4"/>
      <c r="H52" s="4">
        <f t="shared" si="5"/>
        <v>0.39739999999999998</v>
      </c>
      <c r="I52" s="16"/>
      <c r="J52" s="16"/>
      <c r="K52" s="17">
        <f t="shared" si="1"/>
        <v>0</v>
      </c>
      <c r="L52" s="16"/>
      <c r="M52" s="30"/>
    </row>
    <row r="53" spans="1:13" ht="12" customHeight="1" x14ac:dyDescent="0.2">
      <c r="A53" s="25" t="s">
        <v>101</v>
      </c>
      <c r="B53" s="4">
        <v>0.05</v>
      </c>
      <c r="C53" s="4">
        <v>0.05</v>
      </c>
      <c r="D53" s="3"/>
      <c r="E53" s="4"/>
      <c r="F53" s="4"/>
      <c r="G53" s="4"/>
      <c r="H53" s="4">
        <f t="shared" si="5"/>
        <v>0.05</v>
      </c>
      <c r="I53" s="16"/>
      <c r="J53" s="16"/>
      <c r="K53" s="17">
        <f t="shared" si="1"/>
        <v>0</v>
      </c>
      <c r="L53" s="16"/>
      <c r="M53" s="30"/>
    </row>
    <row r="54" spans="1:13" ht="12" customHeight="1" x14ac:dyDescent="0.2">
      <c r="A54" s="25" t="s">
        <v>116</v>
      </c>
      <c r="B54" s="4">
        <v>0</v>
      </c>
      <c r="C54" s="4">
        <v>0</v>
      </c>
      <c r="D54" s="3"/>
      <c r="E54" s="4"/>
      <c r="F54" s="4"/>
      <c r="G54" s="4">
        <v>9.01E-2</v>
      </c>
      <c r="H54" s="4">
        <f t="shared" si="5"/>
        <v>9.01E-2</v>
      </c>
      <c r="I54" s="16"/>
      <c r="J54" s="16">
        <v>6110000</v>
      </c>
      <c r="K54" s="17">
        <f t="shared" si="1"/>
        <v>6110000</v>
      </c>
      <c r="L54" s="16"/>
      <c r="M54" s="30"/>
    </row>
    <row r="55" spans="1:13" ht="12" customHeight="1" x14ac:dyDescent="0.2">
      <c r="A55" s="25" t="s">
        <v>118</v>
      </c>
      <c r="B55" s="4">
        <v>0.28999999999999998</v>
      </c>
      <c r="C55" s="4">
        <v>0.28999999999999998</v>
      </c>
      <c r="D55" s="3"/>
      <c r="E55" s="4"/>
      <c r="F55" s="4"/>
      <c r="G55" s="4"/>
      <c r="H55" s="4">
        <f t="shared" si="5"/>
        <v>0.28999999999999998</v>
      </c>
      <c r="I55" s="16"/>
      <c r="J55" s="16"/>
      <c r="K55" s="17">
        <f t="shared" si="1"/>
        <v>0</v>
      </c>
      <c r="L55" s="16"/>
      <c r="M55" s="30"/>
    </row>
    <row r="56" spans="1:13" ht="12" customHeight="1" x14ac:dyDescent="0.2">
      <c r="A56" s="25" t="s">
        <v>43</v>
      </c>
      <c r="B56" s="4">
        <v>4.1999999999999996E-2</v>
      </c>
      <c r="C56" s="4">
        <v>4.2000000000000003E-2</v>
      </c>
      <c r="D56" s="3"/>
      <c r="E56" s="4"/>
      <c r="F56" s="4"/>
      <c r="G56" s="4"/>
      <c r="H56" s="4">
        <f t="shared" si="5"/>
        <v>4.2000000000000003E-2</v>
      </c>
      <c r="I56" s="16"/>
      <c r="J56" s="16"/>
      <c r="K56" s="17">
        <f t="shared" si="1"/>
        <v>0</v>
      </c>
      <c r="L56" s="16"/>
      <c r="M56" s="30"/>
    </row>
    <row r="57" spans="1:13" ht="12" customHeight="1" x14ac:dyDescent="0.2">
      <c r="A57" s="25" t="s">
        <v>44</v>
      </c>
      <c r="B57" s="4">
        <v>0.53820000000000001</v>
      </c>
      <c r="C57" s="4">
        <v>0.53820000000000001</v>
      </c>
      <c r="D57" s="3"/>
      <c r="E57" s="4"/>
      <c r="F57" s="4"/>
      <c r="G57" s="4"/>
      <c r="H57" s="4">
        <f t="shared" si="5"/>
        <v>0.53820000000000001</v>
      </c>
      <c r="I57" s="16"/>
      <c r="J57" s="16"/>
      <c r="K57" s="17">
        <f t="shared" si="1"/>
        <v>0</v>
      </c>
      <c r="L57" s="16"/>
      <c r="M57" s="30"/>
    </row>
    <row r="58" spans="1:13" ht="12" customHeight="1" x14ac:dyDescent="0.2">
      <c r="A58" s="25" t="s">
        <v>45</v>
      </c>
      <c r="B58" s="4">
        <v>7.0099999999999996E-2</v>
      </c>
      <c r="C58" s="4">
        <v>7.0099999999999996E-2</v>
      </c>
      <c r="D58" s="3"/>
      <c r="E58" s="4"/>
      <c r="F58" s="4"/>
      <c r="G58" s="4"/>
      <c r="H58" s="4">
        <f t="shared" si="5"/>
        <v>7.0099999999999996E-2</v>
      </c>
      <c r="I58" s="16"/>
      <c r="J58" s="16"/>
      <c r="K58" s="17">
        <f t="shared" si="1"/>
        <v>0</v>
      </c>
      <c r="L58" s="16"/>
      <c r="M58" s="30"/>
    </row>
    <row r="59" spans="1:13" ht="12" customHeight="1" x14ac:dyDescent="0.2">
      <c r="A59" s="25" t="s">
        <v>98</v>
      </c>
      <c r="B59" s="4">
        <v>0</v>
      </c>
      <c r="C59" s="4">
        <v>0</v>
      </c>
      <c r="D59" s="3"/>
      <c r="E59" s="4"/>
      <c r="F59" s="4"/>
      <c r="G59" s="4"/>
      <c r="H59" s="4">
        <f t="shared" si="5"/>
        <v>0</v>
      </c>
      <c r="I59" s="16"/>
      <c r="J59" s="16"/>
      <c r="K59" s="17">
        <f t="shared" si="1"/>
        <v>0</v>
      </c>
      <c r="L59" s="16"/>
      <c r="M59" s="30"/>
    </row>
    <row r="60" spans="1:13" ht="12" customHeight="1" x14ac:dyDescent="0.2">
      <c r="A60" s="25" t="s">
        <v>46</v>
      </c>
      <c r="B60" s="4">
        <v>0</v>
      </c>
      <c r="C60" s="4">
        <v>0</v>
      </c>
      <c r="D60" s="3"/>
      <c r="E60" s="4"/>
      <c r="F60" s="4"/>
      <c r="G60" s="4"/>
      <c r="H60" s="4">
        <f t="shared" si="5"/>
        <v>0</v>
      </c>
      <c r="I60" s="16"/>
      <c r="J60" s="16"/>
      <c r="K60" s="17">
        <f t="shared" si="1"/>
        <v>0</v>
      </c>
      <c r="L60" s="16"/>
      <c r="M60" s="30"/>
    </row>
    <row r="61" spans="1:13" ht="12" customHeight="1" x14ac:dyDescent="0.2">
      <c r="A61" s="25" t="s">
        <v>47</v>
      </c>
      <c r="B61" s="4">
        <v>0</v>
      </c>
      <c r="C61" s="4">
        <v>0</v>
      </c>
      <c r="D61" s="3"/>
      <c r="E61" s="4"/>
      <c r="F61" s="4"/>
      <c r="G61" s="4"/>
      <c r="H61" s="4">
        <f t="shared" si="5"/>
        <v>0</v>
      </c>
      <c r="I61" s="16"/>
      <c r="J61" s="16"/>
      <c r="K61" s="17">
        <f t="shared" si="1"/>
        <v>0</v>
      </c>
      <c r="L61" s="16"/>
      <c r="M61" s="30"/>
    </row>
    <row r="62" spans="1:13" ht="12" customHeight="1" x14ac:dyDescent="0.2">
      <c r="A62" s="25" t="s">
        <v>48</v>
      </c>
      <c r="B62" s="4">
        <v>6.4999999999999997E-3</v>
      </c>
      <c r="C62" s="4">
        <v>6.4999999999999997E-3</v>
      </c>
      <c r="D62" s="3">
        <v>2.5000000000000001E-2</v>
      </c>
      <c r="E62" s="4"/>
      <c r="F62" s="4"/>
      <c r="G62" s="4"/>
      <c r="H62" s="4">
        <f t="shared" si="5"/>
        <v>3.15E-2</v>
      </c>
      <c r="I62" s="16"/>
      <c r="J62" s="16"/>
      <c r="K62" s="17">
        <f t="shared" si="1"/>
        <v>0</v>
      </c>
      <c r="L62" s="16"/>
      <c r="M62" s="30"/>
    </row>
    <row r="63" spans="1:13" ht="12" customHeight="1" thickBot="1" x14ac:dyDescent="0.25">
      <c r="A63" s="25" t="s">
        <v>102</v>
      </c>
      <c r="B63" s="4">
        <v>0.09</v>
      </c>
      <c r="C63" s="4">
        <v>0.09</v>
      </c>
      <c r="D63" s="3"/>
      <c r="E63" s="4"/>
      <c r="F63" s="4"/>
      <c r="G63" s="4"/>
      <c r="H63" s="4">
        <f t="shared" si="5"/>
        <v>0.09</v>
      </c>
      <c r="I63" s="16"/>
      <c r="J63" s="16"/>
      <c r="K63" s="17">
        <f t="shared" si="1"/>
        <v>0</v>
      </c>
      <c r="L63" s="16"/>
      <c r="M63" s="30"/>
    </row>
    <row r="64" spans="1:13" ht="12" customHeight="1" thickBot="1" x14ac:dyDescent="0.25">
      <c r="A64" s="33" t="s">
        <v>114</v>
      </c>
      <c r="B64" s="34"/>
      <c r="C64" s="34"/>
      <c r="D64" s="35"/>
      <c r="E64" s="34"/>
      <c r="F64" s="34"/>
      <c r="G64" s="34"/>
      <c r="H64" s="34"/>
      <c r="I64" s="34"/>
      <c r="J64" s="34"/>
      <c r="K64" s="34"/>
      <c r="L64" s="34"/>
      <c r="M64" s="36"/>
    </row>
    <row r="65" spans="1:13" ht="12" customHeight="1" thickBot="1" x14ac:dyDescent="0.25">
      <c r="A65" s="25" t="s">
        <v>50</v>
      </c>
      <c r="B65" s="4">
        <v>0.40029999999999999</v>
      </c>
      <c r="C65" s="4">
        <v>0.40029999999999999</v>
      </c>
      <c r="D65" s="3"/>
      <c r="E65" s="4"/>
      <c r="F65" s="4"/>
      <c r="G65" s="4"/>
      <c r="H65" s="4">
        <v>0.40029999999999999</v>
      </c>
      <c r="I65" s="16"/>
      <c r="J65" s="16"/>
      <c r="K65" s="17">
        <f t="shared" si="1"/>
        <v>0</v>
      </c>
      <c r="L65" s="16"/>
      <c r="M65" s="30"/>
    </row>
    <row r="66" spans="1:13" ht="12" customHeight="1" thickBot="1" x14ac:dyDescent="0.25">
      <c r="A66" s="33" t="s">
        <v>87</v>
      </c>
      <c r="B66" s="34"/>
      <c r="C66" s="34"/>
      <c r="D66" s="35"/>
      <c r="E66" s="34"/>
      <c r="F66" s="34"/>
      <c r="G66" s="34"/>
      <c r="H66" s="34"/>
      <c r="I66" s="34"/>
      <c r="J66" s="34"/>
      <c r="K66" s="34"/>
      <c r="L66" s="34"/>
      <c r="M66" s="36"/>
    </row>
    <row r="67" spans="1:13" ht="12" customHeight="1" x14ac:dyDescent="0.2">
      <c r="A67" s="25" t="s">
        <v>65</v>
      </c>
      <c r="B67" s="4">
        <v>0</v>
      </c>
      <c r="C67" s="4">
        <v>0</v>
      </c>
      <c r="D67" s="3"/>
      <c r="E67" s="4"/>
      <c r="F67" s="4"/>
      <c r="G67" s="4"/>
      <c r="H67" s="4">
        <f>SUM(C67:G67)</f>
        <v>0</v>
      </c>
      <c r="I67" s="16"/>
      <c r="J67" s="16"/>
      <c r="K67" s="17">
        <f t="shared" si="1"/>
        <v>0</v>
      </c>
      <c r="L67" s="16"/>
      <c r="M67" s="30">
        <v>55440</v>
      </c>
    </row>
    <row r="68" spans="1:13" ht="12" customHeight="1" thickBot="1" x14ac:dyDescent="0.25">
      <c r="A68" s="25" t="s">
        <v>50</v>
      </c>
      <c r="B68" s="4">
        <v>0.29050000000000004</v>
      </c>
      <c r="C68" s="4">
        <v>0.29049999999999998</v>
      </c>
      <c r="D68" s="3"/>
      <c r="E68" s="4"/>
      <c r="F68" s="4"/>
      <c r="G68" s="4"/>
      <c r="H68" s="4">
        <f>SUM(C68:G68)</f>
        <v>0.29049999999999998</v>
      </c>
      <c r="I68" s="16"/>
      <c r="J68" s="16"/>
      <c r="K68" s="17">
        <f t="shared" si="1"/>
        <v>0</v>
      </c>
      <c r="L68" s="16"/>
      <c r="M68" s="30">
        <v>3959.26</v>
      </c>
    </row>
    <row r="69" spans="1:13" ht="12" customHeight="1" thickBot="1" x14ac:dyDescent="0.25">
      <c r="A69" s="33" t="s">
        <v>51</v>
      </c>
      <c r="B69" s="34"/>
      <c r="C69" s="34"/>
      <c r="D69" s="35"/>
      <c r="E69" s="34"/>
      <c r="F69" s="34"/>
      <c r="G69" s="34"/>
      <c r="H69" s="34"/>
      <c r="I69" s="34"/>
      <c r="J69" s="34"/>
      <c r="K69" s="34"/>
      <c r="L69" s="34"/>
      <c r="M69" s="36"/>
    </row>
    <row r="70" spans="1:13" ht="12" customHeight="1" x14ac:dyDescent="0.2">
      <c r="A70" s="25" t="s">
        <v>4</v>
      </c>
      <c r="B70" s="4">
        <v>4.5765000000000002</v>
      </c>
      <c r="C70" s="4">
        <v>4.5765000000000002</v>
      </c>
      <c r="D70" s="3"/>
      <c r="E70" s="4"/>
      <c r="F70" s="4"/>
      <c r="G70" s="4">
        <v>1.8372999999999999</v>
      </c>
      <c r="H70" s="4">
        <f>SUM(C70:G70)</f>
        <v>6.4138000000000002</v>
      </c>
      <c r="I70" s="16"/>
      <c r="J70" s="16">
        <v>8488349</v>
      </c>
      <c r="K70" s="17">
        <f t="shared" ref="K70:K115" si="6">I70+J70</f>
        <v>8488349</v>
      </c>
      <c r="L70" s="16"/>
      <c r="M70" s="30"/>
    </row>
    <row r="71" spans="1:13" ht="12" customHeight="1" x14ac:dyDescent="0.2">
      <c r="A71" s="25" t="s">
        <v>52</v>
      </c>
      <c r="B71" s="4">
        <v>4.7448000000000006</v>
      </c>
      <c r="C71" s="4">
        <v>4.7447999999999997</v>
      </c>
      <c r="D71" s="3"/>
      <c r="E71" s="4"/>
      <c r="F71" s="4"/>
      <c r="G71" s="4">
        <v>1.0902000000000001</v>
      </c>
      <c r="H71" s="4">
        <f t="shared" ref="H71:H87" si="7">SUM(C71:G71)</f>
        <v>5.835</v>
      </c>
      <c r="I71" s="16"/>
      <c r="J71" s="16">
        <v>4189105</v>
      </c>
      <c r="K71" s="17">
        <f t="shared" si="6"/>
        <v>4189105</v>
      </c>
      <c r="L71" s="16"/>
      <c r="M71" s="30"/>
    </row>
    <row r="72" spans="1:13" ht="12" customHeight="1" x14ac:dyDescent="0.2">
      <c r="A72" s="25" t="s">
        <v>53</v>
      </c>
      <c r="B72" s="4">
        <v>4.9801000000000002</v>
      </c>
      <c r="C72" s="4">
        <v>4.9801000000000002</v>
      </c>
      <c r="D72" s="3"/>
      <c r="E72" s="4"/>
      <c r="F72" s="4"/>
      <c r="G72" s="4"/>
      <c r="H72" s="4">
        <f t="shared" si="7"/>
        <v>4.9801000000000002</v>
      </c>
      <c r="I72" s="16"/>
      <c r="J72" s="16"/>
      <c r="K72" s="17">
        <f t="shared" si="6"/>
        <v>0</v>
      </c>
      <c r="L72" s="16"/>
      <c r="M72" s="30"/>
    </row>
    <row r="73" spans="1:13" ht="12" customHeight="1" x14ac:dyDescent="0.2">
      <c r="A73" s="25" t="s">
        <v>5</v>
      </c>
      <c r="B73" s="4">
        <v>4.1476000000000006</v>
      </c>
      <c r="C73" s="4">
        <v>4.1475999999999997</v>
      </c>
      <c r="D73" s="3"/>
      <c r="E73" s="4"/>
      <c r="F73" s="4"/>
      <c r="G73" s="4"/>
      <c r="H73" s="4">
        <f t="shared" si="7"/>
        <v>4.1475999999999997</v>
      </c>
      <c r="I73" s="16"/>
      <c r="J73" s="16"/>
      <c r="K73" s="17">
        <f t="shared" si="6"/>
        <v>0</v>
      </c>
      <c r="L73" s="16"/>
      <c r="M73" s="30"/>
    </row>
    <row r="74" spans="1:13" ht="12" customHeight="1" x14ac:dyDescent="0.2">
      <c r="A74" s="25" t="s">
        <v>54</v>
      </c>
      <c r="B74" s="4">
        <v>4.8650000000000002</v>
      </c>
      <c r="C74" s="4">
        <v>4.8650000000000002</v>
      </c>
      <c r="D74" s="3"/>
      <c r="E74" s="4"/>
      <c r="F74" s="4"/>
      <c r="G74" s="4">
        <v>4.2816999999999998</v>
      </c>
      <c r="H74" s="4">
        <f t="shared" si="7"/>
        <v>9.1466999999999992</v>
      </c>
      <c r="I74" s="16"/>
      <c r="J74" s="16">
        <v>5125000</v>
      </c>
      <c r="K74" s="17">
        <f t="shared" si="6"/>
        <v>5125000</v>
      </c>
      <c r="L74" s="16"/>
      <c r="M74" s="30"/>
    </row>
    <row r="75" spans="1:13" ht="12" customHeight="1" x14ac:dyDescent="0.2">
      <c r="A75" s="25" t="s">
        <v>55</v>
      </c>
      <c r="B75" s="4">
        <v>4.5267999999999997</v>
      </c>
      <c r="C75" s="4">
        <v>4.5267999999999997</v>
      </c>
      <c r="D75" s="3"/>
      <c r="E75" s="4"/>
      <c r="F75" s="4"/>
      <c r="G75" s="4">
        <v>2.7206999999999999</v>
      </c>
      <c r="H75" s="4">
        <f t="shared" si="7"/>
        <v>7.2474999999999996</v>
      </c>
      <c r="I75" s="16"/>
      <c r="J75" s="16">
        <v>23654755</v>
      </c>
      <c r="K75" s="17">
        <f t="shared" si="6"/>
        <v>23654755</v>
      </c>
      <c r="L75" s="16"/>
      <c r="M75" s="30"/>
    </row>
    <row r="76" spans="1:13" ht="12" customHeight="1" x14ac:dyDescent="0.2">
      <c r="A76" s="25" t="s">
        <v>49</v>
      </c>
      <c r="B76" s="4">
        <v>4.4706999999999999</v>
      </c>
      <c r="C76" s="4">
        <v>4.4706999999999999</v>
      </c>
      <c r="D76" s="4">
        <v>1.64</v>
      </c>
      <c r="E76" s="4"/>
      <c r="F76" s="4"/>
      <c r="G76" s="4">
        <f>0.2596+2.5566</f>
        <v>2.8161999999999998</v>
      </c>
      <c r="H76" s="4">
        <f t="shared" si="7"/>
        <v>8.9268999999999998</v>
      </c>
      <c r="I76" s="16">
        <v>2741990</v>
      </c>
      <c r="J76" s="16">
        <v>27608010</v>
      </c>
      <c r="K76" s="17">
        <f t="shared" si="6"/>
        <v>30350000</v>
      </c>
      <c r="L76" s="16"/>
      <c r="M76" s="30"/>
    </row>
    <row r="77" spans="1:13" ht="12" customHeight="1" x14ac:dyDescent="0.2">
      <c r="A77" s="25" t="s">
        <v>56</v>
      </c>
      <c r="B77" s="4">
        <v>4.7000999999999999</v>
      </c>
      <c r="C77" s="4">
        <v>4.7000999999999999</v>
      </c>
      <c r="D77" s="3"/>
      <c r="E77" s="4"/>
      <c r="F77" s="4"/>
      <c r="G77" s="4">
        <v>1.5322</v>
      </c>
      <c r="H77" s="4">
        <f t="shared" si="7"/>
        <v>6.2323000000000004</v>
      </c>
      <c r="I77" s="26"/>
      <c r="J77" s="16">
        <v>3936000</v>
      </c>
      <c r="K77" s="27">
        <f t="shared" si="6"/>
        <v>3936000</v>
      </c>
      <c r="L77" s="16"/>
      <c r="M77" s="30"/>
    </row>
    <row r="78" spans="1:13" ht="12" customHeight="1" x14ac:dyDescent="0.2">
      <c r="A78" s="25" t="s">
        <v>57</v>
      </c>
      <c r="B78" s="4">
        <v>4.6616</v>
      </c>
      <c r="C78" s="4">
        <v>4.6616</v>
      </c>
      <c r="D78" s="3"/>
      <c r="E78" s="4"/>
      <c r="F78" s="4"/>
      <c r="G78" s="4">
        <v>1.2844</v>
      </c>
      <c r="H78" s="4">
        <f t="shared" si="7"/>
        <v>5.9459999999999997</v>
      </c>
      <c r="I78" s="16"/>
      <c r="J78" s="16">
        <v>6500000</v>
      </c>
      <c r="K78" s="17">
        <f t="shared" si="6"/>
        <v>6500000</v>
      </c>
      <c r="L78" s="16"/>
      <c r="M78" s="30"/>
    </row>
    <row r="79" spans="1:13" ht="12" customHeight="1" x14ac:dyDescent="0.2">
      <c r="A79" s="25" t="s">
        <v>58</v>
      </c>
      <c r="B79" s="4">
        <v>4.8700999999999999</v>
      </c>
      <c r="C79" s="4">
        <v>4.8700999999999999</v>
      </c>
      <c r="D79" s="3">
        <v>1.63</v>
      </c>
      <c r="E79" s="4"/>
      <c r="F79" s="4"/>
      <c r="G79" s="4">
        <v>2.3256000000000001</v>
      </c>
      <c r="H79" s="4">
        <f t="shared" si="7"/>
        <v>8.8256999999999994</v>
      </c>
      <c r="I79" s="16"/>
      <c r="J79" s="16">
        <v>44969115</v>
      </c>
      <c r="K79" s="17">
        <f t="shared" si="6"/>
        <v>44969115</v>
      </c>
      <c r="L79" s="16"/>
      <c r="M79" s="30"/>
    </row>
    <row r="80" spans="1:13" ht="12" customHeight="1" x14ac:dyDescent="0.2">
      <c r="A80" s="25" t="s">
        <v>12</v>
      </c>
      <c r="B80" s="4">
        <v>4.9629000000000003</v>
      </c>
      <c r="C80" s="4">
        <v>4.9629000000000003</v>
      </c>
      <c r="D80" s="3"/>
      <c r="E80" s="4"/>
      <c r="F80" s="4"/>
      <c r="G80" s="4">
        <v>2.3860000000000001</v>
      </c>
      <c r="H80" s="4">
        <f t="shared" si="7"/>
        <v>7.3489000000000004</v>
      </c>
      <c r="I80" s="16"/>
      <c r="J80" s="16">
        <v>18443789</v>
      </c>
      <c r="K80" s="17">
        <f t="shared" si="6"/>
        <v>18443789</v>
      </c>
      <c r="L80" s="16"/>
      <c r="M80" s="30"/>
    </row>
    <row r="81" spans="1:13" ht="12" customHeight="1" x14ac:dyDescent="0.2">
      <c r="A81" s="25" t="s">
        <v>59</v>
      </c>
      <c r="B81" s="4">
        <v>4.6397000000000004</v>
      </c>
      <c r="C81" s="4">
        <v>4.6397000000000004</v>
      </c>
      <c r="D81" s="3"/>
      <c r="E81" s="4"/>
      <c r="F81" s="4"/>
      <c r="G81" s="4">
        <v>1.6504000000000001</v>
      </c>
      <c r="H81" s="4">
        <f t="shared" si="7"/>
        <v>6.2901000000000007</v>
      </c>
      <c r="I81" s="16"/>
      <c r="J81" s="16">
        <v>7680000</v>
      </c>
      <c r="K81" s="17">
        <f t="shared" si="6"/>
        <v>7680000</v>
      </c>
      <c r="L81" s="16"/>
      <c r="M81" s="30"/>
    </row>
    <row r="82" spans="1:13" ht="12" customHeight="1" x14ac:dyDescent="0.2">
      <c r="A82" s="25" t="s">
        <v>13</v>
      </c>
      <c r="B82" s="4">
        <v>5.2781000000000002</v>
      </c>
      <c r="C82" s="4">
        <f>4.7743+0.5038</f>
        <v>5.2781000000000002</v>
      </c>
      <c r="D82" s="3">
        <v>1.99</v>
      </c>
      <c r="E82" s="4"/>
      <c r="F82" s="4"/>
      <c r="G82" s="4">
        <v>2.4834999999999998</v>
      </c>
      <c r="H82" s="4">
        <f t="shared" si="7"/>
        <v>9.7515999999999998</v>
      </c>
      <c r="I82" s="16"/>
      <c r="J82" s="16">
        <v>181000000</v>
      </c>
      <c r="K82" s="17">
        <f t="shared" si="6"/>
        <v>181000000</v>
      </c>
      <c r="L82" s="16"/>
      <c r="M82" s="30"/>
    </row>
    <row r="83" spans="1:13" ht="12" customHeight="1" x14ac:dyDescent="0.2">
      <c r="A83" s="25" t="s">
        <v>60</v>
      </c>
      <c r="B83" s="4">
        <v>3.8149000000000002</v>
      </c>
      <c r="C83" s="4">
        <v>3.8149000000000002</v>
      </c>
      <c r="D83" s="3">
        <v>1.37</v>
      </c>
      <c r="E83" s="4"/>
      <c r="F83" s="4"/>
      <c r="G83" s="4">
        <v>2.4064999999999999</v>
      </c>
      <c r="H83" s="4">
        <f t="shared" si="7"/>
        <v>7.5914000000000001</v>
      </c>
      <c r="I83" s="16"/>
      <c r="J83" s="16">
        <v>2142105</v>
      </c>
      <c r="K83" s="17">
        <f t="shared" si="6"/>
        <v>2142105</v>
      </c>
      <c r="L83" s="16"/>
      <c r="M83" s="30"/>
    </row>
    <row r="84" spans="1:13" ht="12" customHeight="1" x14ac:dyDescent="0.2">
      <c r="A84" s="25" t="s">
        <v>61</v>
      </c>
      <c r="B84" s="4">
        <v>4.8123000000000005</v>
      </c>
      <c r="C84" s="4">
        <v>4.8122999999999996</v>
      </c>
      <c r="D84" s="3">
        <v>1.5</v>
      </c>
      <c r="E84" s="4"/>
      <c r="F84" s="4"/>
      <c r="G84" s="4">
        <v>3.3309000000000002</v>
      </c>
      <c r="H84" s="4">
        <f t="shared" si="7"/>
        <v>9.6432000000000002</v>
      </c>
      <c r="I84" s="16"/>
      <c r="J84" s="16">
        <v>18061211</v>
      </c>
      <c r="K84" s="17">
        <f t="shared" si="6"/>
        <v>18061211</v>
      </c>
      <c r="L84" s="16"/>
      <c r="M84" s="30"/>
    </row>
    <row r="85" spans="1:13" ht="12" customHeight="1" x14ac:dyDescent="0.2">
      <c r="A85" s="25" t="s">
        <v>62</v>
      </c>
      <c r="B85" s="4">
        <v>4.5457999999999998</v>
      </c>
      <c r="C85" s="4">
        <v>4.5457999999999998</v>
      </c>
      <c r="D85" s="3"/>
      <c r="E85" s="4"/>
      <c r="F85" s="4"/>
      <c r="G85" s="4">
        <v>1.8774999999999999</v>
      </c>
      <c r="H85" s="4">
        <f t="shared" si="7"/>
        <v>6.4232999999999993</v>
      </c>
      <c r="I85" s="16"/>
      <c r="J85" s="16">
        <v>4681222</v>
      </c>
      <c r="K85" s="17">
        <f t="shared" si="6"/>
        <v>4681222</v>
      </c>
      <c r="L85" s="16"/>
      <c r="M85" s="30"/>
    </row>
    <row r="86" spans="1:13" ht="12" customHeight="1" x14ac:dyDescent="0.2">
      <c r="A86" s="25" t="s">
        <v>105</v>
      </c>
      <c r="B86" s="4">
        <v>4.9892000000000003</v>
      </c>
      <c r="C86" s="4">
        <v>4.9892000000000003</v>
      </c>
      <c r="D86" s="3">
        <v>1</v>
      </c>
      <c r="E86" s="4"/>
      <c r="F86" s="4"/>
      <c r="G86" s="4">
        <v>2.6797</v>
      </c>
      <c r="H86" s="4">
        <f t="shared" si="7"/>
        <v>8.6689000000000007</v>
      </c>
      <c r="I86" s="16"/>
      <c r="J86" s="16">
        <v>40746700</v>
      </c>
      <c r="K86" s="17">
        <f t="shared" si="6"/>
        <v>40746700</v>
      </c>
      <c r="L86" s="16"/>
      <c r="M86" s="30"/>
    </row>
    <row r="87" spans="1:13" ht="12" customHeight="1" thickBot="1" x14ac:dyDescent="0.25">
      <c r="A87" s="25" t="s">
        <v>63</v>
      </c>
      <c r="B87" s="4">
        <v>4.8684000000000003</v>
      </c>
      <c r="C87" s="4">
        <v>4.8684000000000003</v>
      </c>
      <c r="D87" s="3">
        <v>1.5</v>
      </c>
      <c r="E87" s="4"/>
      <c r="F87" s="4"/>
      <c r="G87" s="4">
        <v>2.8795999999999999</v>
      </c>
      <c r="H87" s="4">
        <f t="shared" si="7"/>
        <v>9.2480000000000011</v>
      </c>
      <c r="I87" s="16"/>
      <c r="J87" s="16">
        <v>31984570</v>
      </c>
      <c r="K87" s="17">
        <f t="shared" si="6"/>
        <v>31984570</v>
      </c>
      <c r="L87" s="16"/>
      <c r="M87" s="30"/>
    </row>
    <row r="88" spans="1:13" ht="12" customHeight="1" thickBot="1" x14ac:dyDescent="0.25">
      <c r="A88" s="33" t="s">
        <v>64</v>
      </c>
      <c r="B88" s="34"/>
      <c r="C88" s="34"/>
      <c r="D88" s="35"/>
      <c r="E88" s="34"/>
      <c r="F88" s="34"/>
      <c r="G88" s="34"/>
      <c r="H88" s="34"/>
      <c r="I88" s="34"/>
      <c r="J88" s="34"/>
      <c r="K88" s="34"/>
      <c r="L88" s="34"/>
      <c r="M88" s="36"/>
    </row>
    <row r="89" spans="1:13" ht="12" customHeight="1" x14ac:dyDescent="0.2">
      <c r="A89" s="25" t="s">
        <v>95</v>
      </c>
      <c r="B89" s="4">
        <v>0</v>
      </c>
      <c r="C89" s="4">
        <v>0</v>
      </c>
      <c r="D89" s="3"/>
      <c r="E89" s="4"/>
      <c r="F89" s="4"/>
      <c r="G89" s="4"/>
      <c r="H89" s="4">
        <f>SUM(C89:G89)</f>
        <v>0</v>
      </c>
      <c r="I89" s="16"/>
      <c r="J89" s="16"/>
      <c r="K89" s="17">
        <f t="shared" si="6"/>
        <v>0</v>
      </c>
      <c r="L89" s="16"/>
      <c r="M89" s="30"/>
    </row>
    <row r="90" spans="1:13" ht="12" customHeight="1" x14ac:dyDescent="0.2">
      <c r="A90" s="25" t="s">
        <v>66</v>
      </c>
      <c r="B90" s="4">
        <v>9.6600000000000005E-2</v>
      </c>
      <c r="C90" s="4">
        <v>9.6600000000000005E-2</v>
      </c>
      <c r="D90" s="3">
        <v>9.6000000000000002E-2</v>
      </c>
      <c r="E90" s="4"/>
      <c r="F90" s="4"/>
      <c r="G90" s="4">
        <v>0.38290000000000002</v>
      </c>
      <c r="H90" s="4">
        <f t="shared" ref="H90" si="8">SUM(C90:G90)</f>
        <v>0.57550000000000001</v>
      </c>
      <c r="I90" s="16"/>
      <c r="J90" s="16">
        <v>93032802</v>
      </c>
      <c r="K90" s="17">
        <f t="shared" si="6"/>
        <v>93032802</v>
      </c>
      <c r="L90" s="16"/>
      <c r="M90" s="30"/>
    </row>
    <row r="91" spans="1:13" ht="12" customHeight="1" x14ac:dyDescent="0.2">
      <c r="A91" s="25" t="s">
        <v>119</v>
      </c>
      <c r="B91" s="4">
        <v>0</v>
      </c>
      <c r="C91" s="4">
        <v>0</v>
      </c>
      <c r="D91" s="3"/>
      <c r="E91" s="4"/>
      <c r="F91" s="4"/>
      <c r="G91" s="4"/>
      <c r="H91" s="4">
        <v>0</v>
      </c>
      <c r="I91" s="16"/>
      <c r="J91" s="16"/>
      <c r="K91" s="17">
        <f t="shared" si="6"/>
        <v>0</v>
      </c>
      <c r="L91" s="16"/>
      <c r="M91" s="30">
        <v>10638.05</v>
      </c>
    </row>
    <row r="92" spans="1:13" ht="12" customHeight="1" x14ac:dyDescent="0.2">
      <c r="A92" s="25" t="s">
        <v>99</v>
      </c>
      <c r="B92" s="4">
        <v>0.05</v>
      </c>
      <c r="C92" s="4">
        <v>0.05</v>
      </c>
      <c r="D92" s="3"/>
      <c r="E92" s="4"/>
      <c r="F92" s="4"/>
      <c r="G92" s="4"/>
      <c r="H92" s="4">
        <f>SUM(C92:G92)</f>
        <v>0.05</v>
      </c>
      <c r="I92" s="16"/>
      <c r="J92" s="16"/>
      <c r="K92" s="17">
        <f t="shared" si="6"/>
        <v>0</v>
      </c>
      <c r="L92" s="16"/>
      <c r="M92" s="30"/>
    </row>
    <row r="93" spans="1:13" ht="12" customHeight="1" thickBot="1" x14ac:dyDescent="0.25">
      <c r="A93" s="25" t="s">
        <v>117</v>
      </c>
      <c r="B93" s="4">
        <v>0</v>
      </c>
      <c r="C93" s="4">
        <v>0</v>
      </c>
      <c r="D93" s="3"/>
      <c r="E93" s="4"/>
      <c r="F93" s="4"/>
      <c r="G93" s="4"/>
      <c r="H93" s="4">
        <f>SUM(C93:G93)</f>
        <v>0</v>
      </c>
      <c r="I93" s="16"/>
      <c r="J93" s="16"/>
      <c r="K93" s="17">
        <f t="shared" si="6"/>
        <v>0</v>
      </c>
      <c r="L93" s="16"/>
      <c r="M93" s="30">
        <v>690002.96</v>
      </c>
    </row>
    <row r="94" spans="1:13" ht="12" customHeight="1" thickBot="1" x14ac:dyDescent="0.25">
      <c r="A94" s="33" t="s">
        <v>67</v>
      </c>
      <c r="B94" s="34"/>
      <c r="C94" s="34"/>
      <c r="D94" s="35"/>
      <c r="E94" s="34"/>
      <c r="F94" s="34"/>
      <c r="G94" s="34"/>
      <c r="H94" s="34">
        <f t="shared" ref="H94:H98" si="9">SUM(C94:G94)</f>
        <v>0</v>
      </c>
      <c r="I94" s="34"/>
      <c r="J94" s="34"/>
      <c r="K94" s="34"/>
      <c r="L94" s="34"/>
      <c r="M94" s="36"/>
    </row>
    <row r="95" spans="1:13" ht="12" customHeight="1" x14ac:dyDescent="0.2">
      <c r="A95" s="25" t="s">
        <v>69</v>
      </c>
      <c r="B95" s="4">
        <v>0</v>
      </c>
      <c r="C95" s="4">
        <v>0</v>
      </c>
      <c r="D95" s="3"/>
      <c r="E95" s="4"/>
      <c r="F95" s="4"/>
      <c r="G95" s="4"/>
      <c r="H95" s="4">
        <f>SUM(C95:G95)</f>
        <v>0</v>
      </c>
      <c r="I95" s="16"/>
      <c r="J95" s="16"/>
      <c r="K95" s="17">
        <f t="shared" si="6"/>
        <v>0</v>
      </c>
      <c r="L95" s="16"/>
      <c r="M95" s="30"/>
    </row>
    <row r="96" spans="1:13" ht="12" customHeight="1" x14ac:dyDescent="0.2">
      <c r="A96" s="25" t="s">
        <v>70</v>
      </c>
      <c r="B96" s="4">
        <v>0</v>
      </c>
      <c r="C96" s="4">
        <v>0</v>
      </c>
      <c r="D96" s="3"/>
      <c r="E96" s="4"/>
      <c r="F96" s="4"/>
      <c r="G96" s="4"/>
      <c r="H96" s="4">
        <f>SUM(C96:G96)</f>
        <v>0</v>
      </c>
      <c r="I96" s="16"/>
      <c r="J96" s="16"/>
      <c r="K96" s="17">
        <f t="shared" si="6"/>
        <v>0</v>
      </c>
      <c r="L96" s="16"/>
      <c r="M96" s="30"/>
    </row>
    <row r="97" spans="1:13" ht="12" customHeight="1" thickBot="1" x14ac:dyDescent="0.25">
      <c r="A97" s="25" t="s">
        <v>68</v>
      </c>
      <c r="B97" s="4">
        <v>0.32489999999999997</v>
      </c>
      <c r="C97" s="4">
        <v>0</v>
      </c>
      <c r="D97" s="3"/>
      <c r="E97" s="4"/>
      <c r="F97" s="4"/>
      <c r="G97" s="4"/>
      <c r="H97" s="4">
        <f>SUM(C97:G97)</f>
        <v>0</v>
      </c>
      <c r="I97" s="16"/>
      <c r="J97" s="16"/>
      <c r="K97" s="17">
        <f t="shared" si="6"/>
        <v>0</v>
      </c>
      <c r="L97" s="16"/>
      <c r="M97" s="30"/>
    </row>
    <row r="98" spans="1:13" ht="12" customHeight="1" thickBot="1" x14ac:dyDescent="0.25">
      <c r="A98" s="33" t="s">
        <v>71</v>
      </c>
      <c r="B98" s="34"/>
      <c r="C98" s="34"/>
      <c r="D98" s="35"/>
      <c r="E98" s="34"/>
      <c r="F98" s="34"/>
      <c r="G98" s="34"/>
      <c r="H98" s="34">
        <f t="shared" si="9"/>
        <v>0</v>
      </c>
      <c r="I98" s="34"/>
      <c r="J98" s="34"/>
      <c r="K98" s="34"/>
      <c r="L98" s="34"/>
      <c r="M98" s="36"/>
    </row>
    <row r="99" spans="1:13" ht="12" customHeight="1" x14ac:dyDescent="0.2">
      <c r="A99" s="25" t="s">
        <v>83</v>
      </c>
      <c r="B99" s="4">
        <v>0</v>
      </c>
      <c r="C99" s="4">
        <v>0</v>
      </c>
      <c r="D99" s="3"/>
      <c r="E99" s="4"/>
      <c r="F99" s="4"/>
      <c r="G99" s="4"/>
      <c r="H99" s="4">
        <f t="shared" ref="H99:H115" si="10">SUM(C99:G99)</f>
        <v>0</v>
      </c>
      <c r="I99" s="16"/>
      <c r="J99" s="16"/>
      <c r="K99" s="17">
        <f t="shared" si="6"/>
        <v>0</v>
      </c>
      <c r="L99" s="16"/>
      <c r="M99" s="30"/>
    </row>
    <row r="100" spans="1:13" ht="12" customHeight="1" x14ac:dyDescent="0.2">
      <c r="A100" s="25" t="s">
        <v>79</v>
      </c>
      <c r="B100" s="4">
        <v>0</v>
      </c>
      <c r="C100" s="4">
        <v>0</v>
      </c>
      <c r="D100" s="3"/>
      <c r="E100" s="4"/>
      <c r="F100" s="4"/>
      <c r="G100" s="4"/>
      <c r="H100" s="4">
        <f t="shared" si="10"/>
        <v>0</v>
      </c>
      <c r="I100" s="16"/>
      <c r="J100" s="16"/>
      <c r="K100" s="17">
        <f t="shared" si="6"/>
        <v>0</v>
      </c>
      <c r="L100" s="16"/>
      <c r="M100" s="30"/>
    </row>
    <row r="101" spans="1:13" ht="12" customHeight="1" x14ac:dyDescent="0.2">
      <c r="A101" s="25" t="s">
        <v>72</v>
      </c>
      <c r="B101" s="4">
        <v>0</v>
      </c>
      <c r="C101" s="4">
        <v>0</v>
      </c>
      <c r="D101" s="3"/>
      <c r="E101" s="4"/>
      <c r="F101" s="4"/>
      <c r="G101" s="4"/>
      <c r="H101" s="4">
        <f t="shared" si="10"/>
        <v>0</v>
      </c>
      <c r="I101" s="16"/>
      <c r="J101" s="16"/>
      <c r="K101" s="17">
        <f t="shared" si="6"/>
        <v>0</v>
      </c>
      <c r="L101" s="16"/>
      <c r="M101" s="30"/>
    </row>
    <row r="102" spans="1:13" ht="12" customHeight="1" x14ac:dyDescent="0.2">
      <c r="A102" s="25" t="s">
        <v>73</v>
      </c>
      <c r="B102" s="4">
        <v>0</v>
      </c>
      <c r="C102" s="4">
        <v>0</v>
      </c>
      <c r="D102" s="3"/>
      <c r="E102" s="4"/>
      <c r="F102" s="4"/>
      <c r="G102" s="4"/>
      <c r="H102" s="4">
        <f t="shared" si="10"/>
        <v>0</v>
      </c>
      <c r="I102" s="16"/>
      <c r="J102" s="16"/>
      <c r="K102" s="17">
        <f t="shared" si="6"/>
        <v>0</v>
      </c>
      <c r="L102" s="16"/>
      <c r="M102" s="30"/>
    </row>
    <row r="103" spans="1:13" ht="12" customHeight="1" x14ac:dyDescent="0.2">
      <c r="A103" s="25" t="s">
        <v>84</v>
      </c>
      <c r="B103" s="4">
        <v>0</v>
      </c>
      <c r="C103" s="4">
        <v>0</v>
      </c>
      <c r="D103" s="3"/>
      <c r="E103" s="4"/>
      <c r="F103" s="4"/>
      <c r="G103" s="4"/>
      <c r="H103" s="4">
        <f t="shared" si="10"/>
        <v>0</v>
      </c>
      <c r="I103" s="16"/>
      <c r="J103" s="16"/>
      <c r="K103" s="17">
        <f t="shared" si="6"/>
        <v>0</v>
      </c>
      <c r="L103" s="16"/>
      <c r="M103" s="30"/>
    </row>
    <row r="104" spans="1:13" ht="12" customHeight="1" x14ac:dyDescent="0.2">
      <c r="A104" s="25" t="s">
        <v>76</v>
      </c>
      <c r="B104" s="4">
        <v>0</v>
      </c>
      <c r="C104" s="4">
        <v>0</v>
      </c>
      <c r="D104" s="3"/>
      <c r="E104" s="4"/>
      <c r="F104" s="4"/>
      <c r="G104" s="4"/>
      <c r="H104" s="4">
        <f t="shared" si="10"/>
        <v>0</v>
      </c>
      <c r="I104" s="16"/>
      <c r="J104" s="16"/>
      <c r="K104" s="17">
        <f t="shared" si="6"/>
        <v>0</v>
      </c>
      <c r="L104" s="16"/>
      <c r="M104" s="30">
        <v>19005.439999999999</v>
      </c>
    </row>
    <row r="105" spans="1:13" ht="12" customHeight="1" x14ac:dyDescent="0.2">
      <c r="A105" s="25" t="s">
        <v>103</v>
      </c>
      <c r="B105" s="4">
        <v>0</v>
      </c>
      <c r="C105" s="4">
        <v>0</v>
      </c>
      <c r="D105" s="3"/>
      <c r="E105" s="4"/>
      <c r="F105" s="4"/>
      <c r="G105" s="4"/>
      <c r="H105" s="4">
        <f t="shared" si="10"/>
        <v>0</v>
      </c>
      <c r="I105" s="16"/>
      <c r="J105" s="16"/>
      <c r="K105" s="17">
        <f t="shared" si="6"/>
        <v>0</v>
      </c>
      <c r="L105" s="16"/>
      <c r="M105" s="30"/>
    </row>
    <row r="106" spans="1:13" ht="12" customHeight="1" x14ac:dyDescent="0.2">
      <c r="A106" s="25" t="s">
        <v>74</v>
      </c>
      <c r="B106" s="4">
        <v>0</v>
      </c>
      <c r="C106" s="4">
        <v>0</v>
      </c>
      <c r="D106" s="3"/>
      <c r="E106" s="4"/>
      <c r="F106" s="4"/>
      <c r="G106" s="4"/>
      <c r="H106" s="4">
        <f t="shared" si="10"/>
        <v>0</v>
      </c>
      <c r="I106" s="16"/>
      <c r="J106" s="16"/>
      <c r="K106" s="17">
        <f t="shared" si="6"/>
        <v>0</v>
      </c>
      <c r="L106" s="16"/>
      <c r="M106" s="30"/>
    </row>
    <row r="107" spans="1:13" ht="12" customHeight="1" x14ac:dyDescent="0.2">
      <c r="A107" s="25" t="s">
        <v>78</v>
      </c>
      <c r="B107" s="4">
        <v>1.4774</v>
      </c>
      <c r="C107" s="4">
        <v>1.4774</v>
      </c>
      <c r="D107" s="3"/>
      <c r="E107" s="4"/>
      <c r="F107" s="4"/>
      <c r="G107" s="4"/>
      <c r="H107" s="4">
        <f t="shared" si="10"/>
        <v>1.4774</v>
      </c>
      <c r="I107" s="16"/>
      <c r="J107" s="16"/>
      <c r="K107" s="17">
        <f t="shared" si="6"/>
        <v>0</v>
      </c>
      <c r="L107" s="16"/>
      <c r="M107" s="30"/>
    </row>
    <row r="108" spans="1:13" ht="12" customHeight="1" x14ac:dyDescent="0.2">
      <c r="A108" s="25" t="s">
        <v>80</v>
      </c>
      <c r="B108" s="4">
        <v>3.8E-3</v>
      </c>
      <c r="C108" s="4">
        <v>0</v>
      </c>
      <c r="D108" s="3"/>
      <c r="E108" s="4"/>
      <c r="F108" s="4"/>
      <c r="G108" s="4"/>
      <c r="H108" s="4">
        <f t="shared" si="10"/>
        <v>0</v>
      </c>
      <c r="I108" s="16"/>
      <c r="J108" s="16"/>
      <c r="K108" s="17">
        <f t="shared" si="6"/>
        <v>0</v>
      </c>
      <c r="L108" s="16"/>
      <c r="M108" s="30"/>
    </row>
    <row r="109" spans="1:13" ht="12" customHeight="1" x14ac:dyDescent="0.2">
      <c r="A109" s="25" t="s">
        <v>81</v>
      </c>
      <c r="B109" s="4">
        <v>0</v>
      </c>
      <c r="C109" s="4">
        <v>0</v>
      </c>
      <c r="D109" s="3"/>
      <c r="E109" s="4"/>
      <c r="F109" s="4"/>
      <c r="G109" s="4"/>
      <c r="H109" s="4">
        <f t="shared" si="10"/>
        <v>0</v>
      </c>
      <c r="I109" s="16"/>
      <c r="J109" s="16"/>
      <c r="K109" s="17">
        <f t="shared" si="6"/>
        <v>0</v>
      </c>
      <c r="L109" s="16"/>
      <c r="M109" s="30"/>
    </row>
    <row r="110" spans="1:13" ht="12" customHeight="1" x14ac:dyDescent="0.2">
      <c r="A110" s="25" t="s">
        <v>75</v>
      </c>
      <c r="B110" s="4">
        <v>0</v>
      </c>
      <c r="C110" s="4">
        <v>0</v>
      </c>
      <c r="D110" s="3"/>
      <c r="E110" s="4"/>
      <c r="F110" s="4"/>
      <c r="G110" s="4"/>
      <c r="H110" s="4">
        <f t="shared" si="10"/>
        <v>0</v>
      </c>
      <c r="I110" s="16"/>
      <c r="J110" s="16"/>
      <c r="K110" s="17">
        <f t="shared" si="6"/>
        <v>0</v>
      </c>
      <c r="L110" s="16"/>
      <c r="M110" s="30"/>
    </row>
    <row r="111" spans="1:13" ht="12" customHeight="1" x14ac:dyDescent="0.2">
      <c r="A111" s="25" t="s">
        <v>86</v>
      </c>
      <c r="B111" s="4">
        <v>0</v>
      </c>
      <c r="C111" s="4">
        <v>0</v>
      </c>
      <c r="D111" s="3"/>
      <c r="E111" s="4"/>
      <c r="F111" s="4"/>
      <c r="G111" s="4"/>
      <c r="H111" s="4">
        <f t="shared" si="10"/>
        <v>0</v>
      </c>
      <c r="I111" s="16"/>
      <c r="J111" s="16"/>
      <c r="K111" s="17">
        <f t="shared" si="6"/>
        <v>0</v>
      </c>
      <c r="L111" s="16"/>
      <c r="M111" s="30"/>
    </row>
    <row r="112" spans="1:13" ht="12" customHeight="1" x14ac:dyDescent="0.2">
      <c r="A112" s="25" t="s">
        <v>82</v>
      </c>
      <c r="B112" s="4">
        <v>0</v>
      </c>
      <c r="C112" s="4">
        <v>0</v>
      </c>
      <c r="D112" s="3"/>
      <c r="E112" s="4"/>
      <c r="F112" s="4"/>
      <c r="G112" s="4"/>
      <c r="H112" s="4">
        <f t="shared" si="10"/>
        <v>0</v>
      </c>
      <c r="I112" s="16"/>
      <c r="J112" s="16"/>
      <c r="K112" s="17">
        <f t="shared" si="6"/>
        <v>0</v>
      </c>
      <c r="L112" s="16"/>
      <c r="M112" s="30"/>
    </row>
    <row r="113" spans="1:13" ht="12" customHeight="1" x14ac:dyDescent="0.2">
      <c r="A113" s="25" t="s">
        <v>77</v>
      </c>
      <c r="B113" s="4">
        <v>0</v>
      </c>
      <c r="C113" s="4">
        <v>0</v>
      </c>
      <c r="D113" s="3"/>
      <c r="E113" s="4"/>
      <c r="F113" s="4"/>
      <c r="G113" s="4"/>
      <c r="H113" s="4">
        <f t="shared" si="10"/>
        <v>0</v>
      </c>
      <c r="I113" s="16"/>
      <c r="J113" s="16"/>
      <c r="K113" s="17">
        <f t="shared" si="6"/>
        <v>0</v>
      </c>
      <c r="L113" s="16"/>
      <c r="M113" s="30"/>
    </row>
    <row r="114" spans="1:13" ht="12" customHeight="1" x14ac:dyDescent="0.2">
      <c r="A114" s="25" t="s">
        <v>96</v>
      </c>
      <c r="B114" s="4">
        <v>0</v>
      </c>
      <c r="C114" s="4">
        <v>0</v>
      </c>
      <c r="D114" s="3"/>
      <c r="E114" s="4"/>
      <c r="F114" s="4"/>
      <c r="G114" s="4"/>
      <c r="H114" s="4">
        <f t="shared" si="10"/>
        <v>0</v>
      </c>
      <c r="I114" s="16"/>
      <c r="J114" s="16"/>
      <c r="K114" s="17">
        <f t="shared" si="6"/>
        <v>0</v>
      </c>
      <c r="L114" s="16"/>
      <c r="M114" s="30"/>
    </row>
    <row r="115" spans="1:13" ht="12" customHeight="1" thickBot="1" x14ac:dyDescent="0.25">
      <c r="A115" s="45" t="s">
        <v>85</v>
      </c>
      <c r="B115" s="11">
        <v>0</v>
      </c>
      <c r="C115" s="11">
        <v>0</v>
      </c>
      <c r="D115" s="12"/>
      <c r="E115" s="11"/>
      <c r="F115" s="11"/>
      <c r="G115" s="11"/>
      <c r="H115" s="11">
        <f t="shared" si="10"/>
        <v>0</v>
      </c>
      <c r="I115" s="22"/>
      <c r="J115" s="22"/>
      <c r="K115" s="23">
        <f t="shared" si="6"/>
        <v>0</v>
      </c>
      <c r="L115" s="22"/>
      <c r="M115" s="31"/>
    </row>
    <row r="116" spans="1:13" ht="12.75" thickBot="1" x14ac:dyDescent="0.25">
      <c r="A116" s="24"/>
      <c r="I116" s="20">
        <f>SUM(I2:I115)</f>
        <v>4018098</v>
      </c>
      <c r="J116" s="21">
        <f>SUM(J2:J115)</f>
        <v>676065987</v>
      </c>
      <c r="K116" s="21">
        <f>SUM(K2:K115)</f>
        <v>680084085</v>
      </c>
      <c r="L116" s="21">
        <f>SUM(L2:L115)</f>
        <v>251613821</v>
      </c>
      <c r="M116" s="32">
        <f>SUM(M2:M115)</f>
        <v>3204688.61</v>
      </c>
    </row>
    <row r="117" spans="1:13" x14ac:dyDescent="0.2">
      <c r="A117" s="24"/>
      <c r="B117" s="24"/>
      <c r="C117" s="24"/>
      <c r="D117" s="24"/>
      <c r="E117" s="24"/>
      <c r="F117" s="24"/>
      <c r="G117" s="24"/>
    </row>
    <row r="118" spans="1:13" x14ac:dyDescent="0.2">
      <c r="A118" s="24"/>
      <c r="B118" s="24" t="s">
        <v>113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38"/>
      <c r="M118" s="29"/>
    </row>
    <row r="251" spans="1:8" x14ac:dyDescent="0.2">
      <c r="A251" s="9"/>
      <c r="B251" s="10"/>
      <c r="C251" s="10"/>
      <c r="D251" s="10"/>
      <c r="E251" s="10"/>
      <c r="F251" s="10"/>
      <c r="G251" s="10"/>
      <c r="H251" s="10"/>
    </row>
    <row r="252" spans="1:8" x14ac:dyDescent="0.2">
      <c r="A252" s="9"/>
      <c r="B252" s="10"/>
      <c r="C252" s="10"/>
      <c r="D252" s="10"/>
      <c r="E252" s="10"/>
      <c r="F252" s="10"/>
      <c r="G252" s="10"/>
      <c r="H252" s="10"/>
    </row>
    <row r="253" spans="1:8" x14ac:dyDescent="0.2">
      <c r="A253" s="9"/>
      <c r="B253" s="10"/>
      <c r="C253" s="10"/>
      <c r="D253" s="10"/>
      <c r="E253" s="10"/>
      <c r="F253" s="10"/>
      <c r="G253" s="10"/>
      <c r="H253" s="10"/>
    </row>
    <row r="254" spans="1:8" x14ac:dyDescent="0.2">
      <c r="A254" s="9"/>
      <c r="B254" s="10"/>
      <c r="C254" s="10"/>
      <c r="D254" s="10"/>
      <c r="E254" s="10"/>
      <c r="F254" s="10"/>
      <c r="G254" s="10"/>
      <c r="H254" s="10"/>
    </row>
    <row r="255" spans="1:8" x14ac:dyDescent="0.2">
      <c r="A255" s="9"/>
      <c r="B255" s="10"/>
      <c r="C255" s="10"/>
      <c r="D255" s="10"/>
      <c r="E255" s="10"/>
      <c r="F255" s="10"/>
      <c r="G255" s="10"/>
      <c r="H255" s="10"/>
    </row>
    <row r="256" spans="1:8" x14ac:dyDescent="0.2">
      <c r="A256" s="9"/>
      <c r="B256" s="10"/>
      <c r="C256" s="10"/>
      <c r="D256" s="10"/>
      <c r="E256" s="10"/>
      <c r="F256" s="10"/>
      <c r="G256" s="10"/>
      <c r="H256" s="10"/>
    </row>
    <row r="257" spans="1:8" x14ac:dyDescent="0.2">
      <c r="A257" s="9"/>
      <c r="B257" s="10"/>
      <c r="C257" s="10"/>
      <c r="D257" s="10"/>
      <c r="E257" s="10"/>
      <c r="F257" s="10"/>
      <c r="G257" s="10"/>
      <c r="H257" s="10"/>
    </row>
    <row r="258" spans="1:8" x14ac:dyDescent="0.2">
      <c r="A258" s="9"/>
      <c r="B258" s="10"/>
      <c r="C258" s="10"/>
      <c r="D258" s="10"/>
      <c r="E258" s="10"/>
      <c r="F258" s="10"/>
      <c r="G258" s="10"/>
      <c r="H258" s="10"/>
    </row>
    <row r="259" spans="1:8" x14ac:dyDescent="0.2">
      <c r="A259" s="9"/>
      <c r="B259" s="10"/>
      <c r="C259" s="10"/>
      <c r="D259" s="10"/>
      <c r="E259" s="10"/>
      <c r="F259" s="10"/>
      <c r="G259" s="10"/>
      <c r="H259" s="10"/>
    </row>
    <row r="260" spans="1:8" x14ac:dyDescent="0.2">
      <c r="A260" s="9"/>
      <c r="B260" s="10"/>
      <c r="C260" s="10"/>
      <c r="D260" s="10"/>
      <c r="E260" s="10"/>
      <c r="F260" s="10"/>
      <c r="G260" s="10"/>
      <c r="H260" s="10"/>
    </row>
    <row r="261" spans="1:8" x14ac:dyDescent="0.2">
      <c r="A261" s="9"/>
      <c r="B261" s="10"/>
      <c r="C261" s="10"/>
      <c r="D261" s="10"/>
      <c r="E261" s="10"/>
      <c r="F261" s="10"/>
      <c r="G261" s="10"/>
      <c r="H261" s="10"/>
    </row>
    <row r="262" spans="1:8" x14ac:dyDescent="0.2">
      <c r="A262" s="9"/>
      <c r="B262" s="10"/>
      <c r="C262" s="10"/>
      <c r="D262" s="10"/>
      <c r="E262" s="10"/>
      <c r="F262" s="10"/>
      <c r="G262" s="10"/>
      <c r="H262" s="10"/>
    </row>
    <row r="263" spans="1:8" x14ac:dyDescent="0.2">
      <c r="A263" s="9"/>
      <c r="B263" s="10"/>
      <c r="C263" s="10"/>
      <c r="D263" s="10"/>
      <c r="E263" s="10"/>
      <c r="F263" s="10"/>
      <c r="G263" s="10"/>
      <c r="H263" s="10"/>
    </row>
    <row r="264" spans="1:8" x14ac:dyDescent="0.2">
      <c r="A264" s="9"/>
      <c r="B264" s="10"/>
      <c r="C264" s="10"/>
      <c r="D264" s="10"/>
      <c r="E264" s="10"/>
      <c r="F264" s="10"/>
      <c r="G264" s="10"/>
      <c r="H264" s="10"/>
    </row>
    <row r="265" spans="1:8" x14ac:dyDescent="0.2">
      <c r="A265" s="9"/>
      <c r="B265" s="10"/>
      <c r="C265" s="10"/>
      <c r="D265" s="10"/>
      <c r="E265" s="10"/>
      <c r="F265" s="10"/>
      <c r="G265" s="10"/>
      <c r="H265" s="10"/>
    </row>
    <row r="266" spans="1:8" x14ac:dyDescent="0.2">
      <c r="A266" s="9"/>
      <c r="B266" s="10"/>
      <c r="C266" s="10"/>
      <c r="D266" s="10"/>
      <c r="E266" s="10"/>
      <c r="F266" s="10"/>
      <c r="G266" s="10"/>
      <c r="H266" s="10"/>
    </row>
    <row r="267" spans="1:8" x14ac:dyDescent="0.2">
      <c r="A267" s="9"/>
      <c r="B267" s="10"/>
      <c r="C267" s="10"/>
      <c r="D267" s="10"/>
      <c r="E267" s="10"/>
      <c r="F267" s="10"/>
      <c r="G267" s="10"/>
      <c r="H267" s="10"/>
    </row>
    <row r="268" spans="1:8" x14ac:dyDescent="0.2">
      <c r="A268" s="9"/>
      <c r="B268" s="10"/>
      <c r="C268" s="10"/>
      <c r="D268" s="10"/>
      <c r="E268" s="10"/>
      <c r="F268" s="10"/>
      <c r="G268" s="10"/>
      <c r="H268" s="10"/>
    </row>
    <row r="269" spans="1:8" x14ac:dyDescent="0.2">
      <c r="A269" s="9"/>
      <c r="B269" s="10"/>
      <c r="C269" s="10"/>
      <c r="D269" s="10"/>
      <c r="E269" s="10"/>
      <c r="F269" s="10"/>
      <c r="G269" s="10"/>
      <c r="H269" s="10"/>
    </row>
    <row r="270" spans="1:8" x14ac:dyDescent="0.2">
      <c r="A270" s="9"/>
      <c r="B270" s="10"/>
      <c r="C270" s="10"/>
      <c r="D270" s="10"/>
      <c r="E270" s="10"/>
      <c r="F270" s="10"/>
      <c r="G270" s="10"/>
      <c r="H270" s="10"/>
    </row>
    <row r="271" spans="1:8" x14ac:dyDescent="0.2">
      <c r="A271" s="9"/>
      <c r="B271" s="10"/>
      <c r="C271" s="10"/>
      <c r="D271" s="10"/>
      <c r="E271" s="10"/>
      <c r="F271" s="10"/>
      <c r="G271" s="10"/>
      <c r="H271" s="10"/>
    </row>
    <row r="272" spans="1:8" x14ac:dyDescent="0.2">
      <c r="A272" s="9"/>
      <c r="B272" s="10"/>
      <c r="C272" s="10"/>
      <c r="D272" s="10"/>
      <c r="E272" s="10"/>
      <c r="F272" s="10"/>
      <c r="G272" s="10"/>
      <c r="H272" s="10"/>
    </row>
    <row r="273" spans="1:8" x14ac:dyDescent="0.2">
      <c r="A273" s="9"/>
      <c r="B273" s="10"/>
      <c r="C273" s="10"/>
      <c r="D273" s="10"/>
      <c r="E273" s="10"/>
      <c r="F273" s="10"/>
      <c r="G273" s="10"/>
      <c r="H273" s="10"/>
    </row>
    <row r="274" spans="1:8" x14ac:dyDescent="0.2">
      <c r="A274" s="9"/>
      <c r="B274" s="10"/>
      <c r="C274" s="10"/>
      <c r="D274" s="10"/>
      <c r="E274" s="10"/>
      <c r="F274" s="10"/>
      <c r="G274" s="10"/>
      <c r="H274" s="10"/>
    </row>
    <row r="275" spans="1:8" x14ac:dyDescent="0.2">
      <c r="A275" s="9"/>
      <c r="B275" s="10"/>
      <c r="C275" s="10"/>
      <c r="D275" s="10"/>
      <c r="E275" s="10"/>
      <c r="F275" s="10"/>
      <c r="G275" s="10"/>
      <c r="H275" s="10"/>
    </row>
    <row r="276" spans="1:8" x14ac:dyDescent="0.2">
      <c r="A276" s="9"/>
      <c r="B276" s="10"/>
      <c r="C276" s="10"/>
      <c r="D276" s="10"/>
      <c r="E276" s="10"/>
      <c r="F276" s="10"/>
      <c r="G276" s="10"/>
      <c r="H276" s="10"/>
    </row>
    <row r="277" spans="1:8" x14ac:dyDescent="0.2">
      <c r="A277" s="9"/>
      <c r="B277" s="10"/>
      <c r="C277" s="10"/>
      <c r="D277" s="10"/>
      <c r="E277" s="10"/>
      <c r="F277" s="10"/>
      <c r="G277" s="10"/>
      <c r="H277" s="10"/>
    </row>
  </sheetData>
  <sortState xmlns:xlrd2="http://schemas.microsoft.com/office/spreadsheetml/2017/richdata2" ref="A100:M102">
    <sortCondition ref="A100:A102"/>
  </sortState>
  <phoneticPr fontId="0" type="noConversion"/>
  <printOptions horizontalCentered="1" verticalCentered="1"/>
  <pageMargins left="0" right="0" top="0.25" bottom="0.25" header="0.24" footer="0.31"/>
  <pageSetup scale="70" orientation="landscape" r:id="rId1"/>
  <headerFooter alignWithMargins="0">
    <oddHeader xml:space="preserve">&amp;C&amp;"Arial,Bold"&amp;14CLACKAMAS COUNTY TAXING DISTRICT RATE INFORMATION FOR 2024-25
</oddHeader>
  </headerFooter>
  <rowBreaks count="1" manualBreakCount="1">
    <brk id="6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38 Rates</vt:lpstr>
      <vt:lpstr>'38 Rates'!Print_Area</vt:lpstr>
      <vt:lpstr>'38 Rates'!Print_Titles</vt:lpstr>
    </vt:vector>
  </TitlesOfParts>
  <Company>Clackamas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Jennethanm</dc:creator>
  <cp:lastModifiedBy>Mehdikhan, Deena</cp:lastModifiedBy>
  <cp:lastPrinted>2024-09-24T01:26:14Z</cp:lastPrinted>
  <dcterms:created xsi:type="dcterms:W3CDTF">1998-11-14T21:40:21Z</dcterms:created>
  <dcterms:modified xsi:type="dcterms:W3CDTF">2025-10-28T14:12:01Z</dcterms:modified>
</cp:coreProperties>
</file>